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65371" windowWidth="9735" windowHeight="879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Sheet'!$B$1:$F$46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<sst xmlns="http://schemas.openxmlformats.org/spreadsheetml/2006/main" count="867" uniqueCount="259">
  <si>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</si>
  <si>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</si>
  <si>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</si>
  <si>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</si>
  <si>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</si>
  <si>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</si>
  <si>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</si>
  <si>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</si>
  <si>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</si>
  <si>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</si>
  <si>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</si>
  <si>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</si>
  <si>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</si>
  <si>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</si>
  <si>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</si>
  <si>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</si>
  <si>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</si>
  <si>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</si>
  <si>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</si>
  <si>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</si>
  <si>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</si>
  <si>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</si>
  <si>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</si>
  <si>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</si>
  <si>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</si>
  <si>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</si>
  <si>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</si>
  <si>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</si>
  <si>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</si>
  <si>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</si>
  <si>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</si>
  <si>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</si>
  <si>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</si>
  <si>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</si>
  <si>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</si>
  <si>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</si>
  <si>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</si>
  <si>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</si>
  <si>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</si>
  <si>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</si>
  <si>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</si>
  <si>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</si>
  <si>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</si>
  <si>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</si>
  <si>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</si>
  <si>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</si>
  <si>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</si>
  <si>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</si>
  <si>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</si>
  <si>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</si>
  <si>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</si>
  <si>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</si>
  <si>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</si>
  <si>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</si>
  <si>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</si>
  <si>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</si>
  <si>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</si>
  <si>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</si>
  <si>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</si>
  <si>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</si>
  <si>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</si>
  <si>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</si>
  <si>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</si>
  <si>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</si>
  <si>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</si>
  <si>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</si>
  <si>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</si>
  <si>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</si>
  <si>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</si>
  <si>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</si>
  <si>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</si>
  <si>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</si>
  <si>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</si>
  <si>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</si>
  <si>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</si>
  <si>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</si>
  <si>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</si>
  <si>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</si>
  <si>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</si>
  <si>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</si>
  <si>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</si>
  <si>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</si>
  <si>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</si>
  <si>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</si>
  <si>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</si>
  <si>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</si>
  <si>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</si>
  <si>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</si>
  <si>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</si>
  <si>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</si>
  <si>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</si>
  <si>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</si>
  <si>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</si>
  <si>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</si>
  <si>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</si>
  <si>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</si>
  <si>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</si>
  <si>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</si>
  <si>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</si>
  <si>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</si>
  <si>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</si>
  <si>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</si>
  <si>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</si>
  <si>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</si>
  <si>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</si>
  <si>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</si>
  <si>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</si>
  <si>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</si>
  <si>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</si>
  <si>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</si>
  <si>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</si>
  <si>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</si>
  <si>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</si>
  <si>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</si>
  <si>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</si>
  <si>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</si>
  <si>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</si>
  <si>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</si>
  <si>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</si>
  <si>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</si>
  <si>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</si>
  <si>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</si>
  <si>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</si>
  <si>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</si>
  <si>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</si>
  <si>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</si>
  <si>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</si>
  <si>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</si>
  <si>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</si>
  <si>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</si>
  <si>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</si>
  <si>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</si>
  <si>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</si>
  <si>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</si>
  <si>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</si>
  <si>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</si>
  <si>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</si>
  <si>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</si>
  <si>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</si>
  <si>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</si>
  <si>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</si>
  <si>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</si>
  <si>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</si>
  <si>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</si>
  <si>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</si>
  <si>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</si>
  <si>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</si>
  <si>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</si>
  <si>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</si>
  <si>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</si>
  <si>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</si>
  <si>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</si>
  <si>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</si>
  <si>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</si>
  <si>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</si>
  <si>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</si>
  <si>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</si>
  <si>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</si>
  <si>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</si>
  <si>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</si>
  <si>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</si>
  <si>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</si>
  <si>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</si>
  <si>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</si>
  <si>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</si>
  <si>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</si>
  <si>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</si>
  <si>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</si>
  <si>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</si>
  <si>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</si>
  <si>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</si>
  <si>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</si>
  <si>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</si>
  <si>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</si>
  <si>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</si>
  <si>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</si>
  <si>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</si>
  <si>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</si>
  <si>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</si>
  <si>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</si>
  <si>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</si>
  <si>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</si>
  <si>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</si>
  <si>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</si>
  <si>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</si>
  <si>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</si>
  <si>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</si>
  <si>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</si>
  <si>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</si>
  <si>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</si>
  <si>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</si>
  <si>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</si>
  <si>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</si>
  <si>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</si>
  <si>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</si>
  <si>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</si>
  <si>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</si>
  <si>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</si>
  <si>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</si>
  <si>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</si>
  <si>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</si>
  <si>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</si>
  <si>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</si>
  <si>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</si>
  <si>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</si>
  <si>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</si>
  <si>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</si>
  <si>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</si>
  <si>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</si>
  <si>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</si>
  <si>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</si>
  <si>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</si>
  <si>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</si>
  <si>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</si>
  <si>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</si>
  <si>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</si>
  <si>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</si>
  <si>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</si>
  <si>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</si>
  <si>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</si>
  <si>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</si>
  <si>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</si>
  <si>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</si>
  <si>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</si>
  <si>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</si>
  <si>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</si>
  <si>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</si>
  <si>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</si>
  <si>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</si>
  <si>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</si>
  <si>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Cash</t>
  </si>
  <si>
    <t>In-kind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</si>
  <si>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</si>
  <si>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</si>
  <si>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</si>
  <si>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</si>
  <si>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</si>
  <si>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</si>
  <si>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</si>
  <si>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</si>
  <si>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</si>
  <si>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</si>
  <si>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</si>
  <si>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</si>
  <si>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</si>
  <si>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</si>
  <si>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</si>
  <si>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</si>
  <si>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</si>
  <si>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* Match breakdown: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</si>
  <si>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</si>
  <si>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</si>
  <si>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</si>
  <si>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</si>
  <si>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</si>
  <si>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</si>
  <si>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</si>
  <si>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</si>
  <si>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>RSAT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</si>
</sst>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3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 locked="0"/>
    </xf>
    <xf numFmtId="164" fontId="1" fillId="2" borderId="2" xfId="0" applyNumberFormat="1" applyFont="1" applyFill="1" applyBorder="1" applyAlignment="1" applyProtection="1">
      <alignment/>
      <protection locked="0"/>
    </xf>
    <xf numFmtId="4" fontId="1" fillId="2" borderId="2" xfId="0" applyNumberFormat="1" applyFont="1" applyFill="1" applyBorder="1" applyAlignment="1" applyProtection="1">
      <alignment/>
      <protection locked="0"/>
    </xf>
    <xf numFmtId="164" fontId="1" fillId="2" borderId="3" xfId="0" applyNumberFormat="1" applyFont="1" applyFill="1" applyBorder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7" fontId="3" fillId="2" borderId="4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 quotePrefix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14" fontId="1" fillId="4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4" fontId="2" fillId="0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4" fontId="3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0" fontId="17" fillId="4" borderId="0" xfId="0" applyFont="1" applyFill="1" applyAlignment="1">
      <alignment/>
    </xf>
    <xf numFmtId="49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170" fontId="1" fillId="0" borderId="0" xfId="17" applyNumberFormat="1" applyFont="1" applyFill="1" applyAlignment="1">
      <alignment/>
    </xf>
    <xf numFmtId="170" fontId="1" fillId="0" borderId="4" xfId="17" applyNumberFormat="1" applyFont="1" applyFill="1" applyBorder="1" applyAlignment="1">
      <alignment/>
    </xf>
    <xf numFmtId="170" fontId="1" fillId="0" borderId="9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0" xfId="17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21" fillId="4" borderId="0" xfId="0" applyFont="1" applyFill="1" applyAlignment="1">
      <alignment/>
    </xf>
    <xf numFmtId="164" fontId="5" fillId="2" borderId="17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4" fontId="5" fillId="2" borderId="18" xfId="0" applyNumberFormat="1" applyFont="1" applyFill="1" applyBorder="1" applyAlignment="1" applyProtection="1">
      <alignment/>
      <protection locked="0"/>
    </xf>
    <xf numFmtId="164" fontId="5" fillId="2" borderId="19" xfId="0" applyNumberFormat="1" applyFont="1" applyFill="1" applyBorder="1" applyAlignment="1" applyProtection="1">
      <alignment/>
      <protection locked="0"/>
    </xf>
    <xf numFmtId="4" fontId="5" fillId="2" borderId="2" xfId="0" applyNumberFormat="1" applyFont="1" applyFill="1" applyBorder="1" applyAlignment="1" applyProtection="1">
      <alignment/>
      <protection locked="0"/>
    </xf>
    <xf numFmtId="4" fontId="5" fillId="2" borderId="20" xfId="0" applyNumberFormat="1" applyFont="1" applyFill="1" applyBorder="1" applyAlignment="1" applyProtection="1">
      <alignment/>
      <protection locked="0"/>
    </xf>
    <xf numFmtId="164" fontId="5" fillId="2" borderId="21" xfId="0" applyNumberFormat="1" applyFont="1" applyFill="1" applyBorder="1" applyAlignment="1" applyProtection="1">
      <alignment/>
      <protection locked="0"/>
    </xf>
    <xf numFmtId="4" fontId="5" fillId="2" borderId="3" xfId="0" applyNumberFormat="1" applyFont="1" applyFill="1" applyBorder="1" applyAlignment="1" applyProtection="1">
      <alignment/>
      <protection locked="0"/>
    </xf>
    <xf numFmtId="4" fontId="5" fillId="2" borderId="22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/>
    </xf>
    <xf numFmtId="49" fontId="1" fillId="2" borderId="24" xfId="0" applyNumberFormat="1" applyFont="1" applyFill="1" applyBorder="1" applyAlignment="1" applyProtection="1">
      <alignment/>
      <protection locked="0"/>
    </xf>
    <xf numFmtId="49" fontId="1" fillId="2" borderId="25" xfId="0" applyNumberFormat="1" applyFont="1" applyFill="1" applyBorder="1" applyAlignment="1" applyProtection="1">
      <alignment/>
      <protection locked="0"/>
    </xf>
    <xf numFmtId="49" fontId="1" fillId="2" borderId="26" xfId="0" applyNumberFormat="1" applyFont="1" applyFill="1" applyBorder="1" applyAlignment="1" applyProtection="1">
      <alignment/>
      <protection locked="0"/>
    </xf>
    <xf numFmtId="49" fontId="1" fillId="2" borderId="17" xfId="0" applyNumberFormat="1" applyFont="1" applyFill="1" applyBorder="1" applyAlignment="1" applyProtection="1">
      <alignment horizontal="left"/>
      <protection locked="0"/>
    </xf>
    <xf numFmtId="49" fontId="1" fillId="2" borderId="19" xfId="0" applyNumberFormat="1" applyFont="1" applyFill="1" applyBorder="1" applyAlignment="1" applyProtection="1">
      <alignment/>
      <protection locked="0"/>
    </xf>
    <xf numFmtId="49" fontId="1" fillId="2" borderId="19" xfId="0" applyNumberFormat="1" applyFont="1" applyFill="1" applyBorder="1" applyAlignment="1" applyProtection="1">
      <alignment horizontal="left"/>
      <protection locked="0"/>
    </xf>
    <xf numFmtId="49" fontId="1" fillId="2" borderId="19" xfId="0" applyNumberFormat="1" applyFont="1" applyFill="1" applyBorder="1" applyAlignment="1" applyProtection="1" quotePrefix="1">
      <alignment horizontal="left"/>
      <protection locked="0"/>
    </xf>
    <xf numFmtId="49" fontId="1" fillId="2" borderId="21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/>
    </xf>
    <xf numFmtId="49" fontId="1" fillId="2" borderId="17" xfId="0" applyNumberFormat="1" applyFont="1" applyFill="1" applyBorder="1" applyAlignment="1" applyProtection="1">
      <alignment/>
      <protection locked="0"/>
    </xf>
    <xf numFmtId="49" fontId="1" fillId="2" borderId="2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3" fillId="4" borderId="0" xfId="0" applyFont="1" applyFill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4" fontId="5" fillId="0" borderId="4" xfId="0" applyNumberFormat="1" applyFont="1" applyFill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170" fontId="1" fillId="0" borderId="14" xfId="17" applyNumberFormat="1" applyFont="1" applyFill="1" applyBorder="1" applyAlignment="1">
      <alignment/>
    </xf>
    <xf numFmtId="170" fontId="1" fillId="0" borderId="0" xfId="17" applyNumberFormat="1" applyFont="1" applyFill="1" applyBorder="1" applyAlignment="1">
      <alignment/>
    </xf>
    <xf numFmtId="0" fontId="24" fillId="4" borderId="0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22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center"/>
      <protection/>
    </xf>
    <xf numFmtId="4" fontId="23" fillId="4" borderId="0" xfId="0" applyNumberFormat="1" applyFont="1" applyFill="1" applyBorder="1" applyAlignment="1" applyProtection="1">
      <alignment/>
      <protection/>
    </xf>
    <xf numFmtId="2" fontId="23" fillId="4" borderId="0" xfId="0" applyNumberFormat="1" applyFont="1" applyFill="1" applyBorder="1" applyAlignment="1" applyProtection="1">
      <alignment/>
      <protection/>
    </xf>
    <xf numFmtId="0" fontId="19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2" fontId="1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4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4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15" fillId="5" borderId="0" xfId="19" applyFont="1" applyFill="1" applyBorder="1" applyAlignment="1">
      <alignment horizontal="left" wrapText="1"/>
      <protection/>
    </xf>
    <xf numFmtId="0" fontId="14" fillId="5" borderId="0" xfId="19" applyFont="1" applyFill="1" applyBorder="1" applyAlignment="1">
      <alignment horizontal="left" wrapText="1"/>
      <protection/>
    </xf>
    <xf numFmtId="0" fontId="14" fillId="4" borderId="0" xfId="19" applyFont="1" applyFill="1" applyBorder="1" applyAlignment="1">
      <alignment horizontal="left"/>
      <protection/>
    </xf>
    <xf numFmtId="166" fontId="15" fillId="5" borderId="0" xfId="19" applyNumberFormat="1" applyFont="1" applyFill="1" applyBorder="1" applyAlignment="1">
      <alignment horizontal="left" wrapText="1"/>
      <protection/>
    </xf>
    <xf numFmtId="2" fontId="21" fillId="4" borderId="0" xfId="0" applyNumberFormat="1" applyFont="1" applyFill="1" applyBorder="1" applyAlignment="1">
      <alignment/>
    </xf>
    <xf numFmtId="0" fontId="13" fillId="4" borderId="0" xfId="0" applyFont="1" applyFill="1" applyAlignment="1">
      <alignment/>
    </xf>
    <xf numFmtId="0" fontId="20" fillId="4" borderId="0" xfId="0" applyFont="1" applyFill="1" applyAlignment="1">
      <alignment/>
    </xf>
    <xf numFmtId="2" fontId="21" fillId="4" borderId="0" xfId="0" applyNumberFormat="1" applyFont="1" applyFill="1" applyAlignment="1">
      <alignment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/>
      <protection locked="0"/>
    </xf>
    <xf numFmtId="9" fontId="5" fillId="0" borderId="4" xfId="0" applyNumberFormat="1" applyFont="1" applyFill="1" applyBorder="1" applyAlignment="1" applyProtection="1">
      <alignment horizontal="center"/>
      <protection/>
    </xf>
    <xf numFmtId="9" fontId="5" fillId="0" borderId="13" xfId="0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5" fillId="2" borderId="27" xfId="0" applyFont="1" applyFill="1" applyBorder="1" applyAlignment="1" applyProtection="1">
      <alignment/>
      <protection locked="0"/>
    </xf>
    <xf numFmtId="0" fontId="5" fillId="2" borderId="29" xfId="0" applyFont="1" applyFill="1" applyBorder="1" applyAlignment="1" applyProtection="1">
      <alignment/>
      <protection locked="0"/>
    </xf>
    <xf numFmtId="0" fontId="5" fillId="2" borderId="30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9525</xdr:rowOff>
    </xdr:from>
    <xdr:to>
      <xdr:col>6</xdr:col>
      <xdr:colOff>9525</xdr:colOff>
      <xdr:row>44</xdr:row>
      <xdr:rowOff>180975</xdr:rowOff>
    </xdr:to>
    <xdr:sp fLocksText="0">
      <xdr:nvSpPr>
        <xdr:cNvPr id="3" name="TextBox 18"/>
        <xdr:cNvSpPr txBox="1">
          <a:spLocks noChangeArrowheads="1"/>
        </xdr:cNvSpPr>
      </xdr:nvSpPr>
      <xdr:spPr>
        <a:xfrm>
          <a:off x="123825" y="599122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6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254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258</v>
      </c>
      <c r="C6" s="172"/>
      <c r="D6" s="172"/>
      <c r="E6" s="172"/>
      <c r="F6" s="172"/>
      <c r="G6" s="58"/>
    </row>
    <row r="7" spans="1:7" ht="4.5" customHeight="1">
      <c r="A7" s="27"/>
      <c r="B7" s="30"/>
      <c r="C7" s="31"/>
      <c r="D7" s="31"/>
      <c r="E7" s="31"/>
      <c r="F7" s="56"/>
      <c r="G7" s="31"/>
    </row>
    <row r="8" spans="1:7" s="53" customFormat="1" ht="15" customHeight="1">
      <c r="A8" s="28"/>
      <c r="B8" s="58"/>
      <c r="C8" s="58"/>
      <c r="D8" s="58"/>
      <c r="E8" s="58"/>
      <c r="F8" s="58"/>
      <c r="G8" s="58"/>
    </row>
    <row r="9" spans="1:7" s="54" customFormat="1" ht="18.75" thickBot="1">
      <c r="A9" s="29"/>
      <c r="B9" s="59" t="s">
        <v>242</v>
      </c>
      <c r="C9" s="12"/>
      <c r="D9" s="60"/>
      <c r="E9" s="61" t="s">
        <v>220</v>
      </c>
      <c r="F9" s="13"/>
      <c r="G9" s="62"/>
    </row>
    <row r="10" spans="1:7" ht="15.75">
      <c r="A10" s="27"/>
      <c r="B10" s="59"/>
      <c r="C10" s="63"/>
      <c r="D10" s="63"/>
      <c r="E10" s="30"/>
      <c r="F10" s="64"/>
      <c r="G10" s="31"/>
    </row>
    <row r="11" spans="1:7" ht="16.5" thickBot="1">
      <c r="A11" s="27"/>
      <c r="B11" s="59" t="s">
        <v>227</v>
      </c>
      <c r="C11" s="184"/>
      <c r="D11" s="185"/>
      <c r="E11" s="61" t="s">
        <v>222</v>
      </c>
      <c r="F11" s="14"/>
      <c r="G11" s="31"/>
    </row>
    <row r="12" spans="1:7" ht="15.75">
      <c r="A12" s="27"/>
      <c r="B12" s="59"/>
      <c r="C12" s="65"/>
      <c r="D12" s="66"/>
      <c r="E12" s="31"/>
      <c r="F12" s="64"/>
      <c r="G12" s="31"/>
    </row>
    <row r="13" spans="1:7" ht="16.5" thickBot="1">
      <c r="A13" s="27"/>
      <c r="B13" s="59" t="s">
        <v>226</v>
      </c>
      <c r="C13" s="184"/>
      <c r="D13" s="185"/>
      <c r="E13" s="61" t="s">
        <v>221</v>
      </c>
      <c r="F13" s="14"/>
      <c r="G13" s="31"/>
    </row>
    <row r="14" spans="1:7" ht="15.75">
      <c r="A14" s="27"/>
      <c r="B14" s="30"/>
      <c r="C14" s="31"/>
      <c r="D14" s="31"/>
      <c r="E14" s="31"/>
      <c r="F14" s="31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6.5" thickBot="1">
      <c r="A16" s="27"/>
      <c r="B16" s="89" t="s">
        <v>224</v>
      </c>
      <c r="C16" s="90"/>
      <c r="D16" s="90"/>
      <c r="E16" s="90"/>
      <c r="F16" s="90"/>
      <c r="G16" s="31"/>
    </row>
    <row r="17" spans="1:7" ht="15">
      <c r="A17" s="27"/>
      <c r="B17" s="31"/>
      <c r="C17" s="31"/>
      <c r="D17" s="31"/>
      <c r="E17" s="31"/>
      <c r="F17" s="31"/>
      <c r="G17" s="31"/>
    </row>
    <row r="18" spans="1:7" ht="15.75">
      <c r="A18" s="27"/>
      <c r="B18" s="30" t="s">
        <v>7</v>
      </c>
      <c r="C18" s="80">
        <f>ROUND(Personnel!N349+Personnel!O349,0)</f>
        <v>0</v>
      </c>
      <c r="D18" s="31"/>
      <c r="E18" s="61" t="s">
        <v>229</v>
      </c>
      <c r="F18" s="80">
        <f>C24-F19</f>
        <v>0</v>
      </c>
      <c r="G18" s="31"/>
    </row>
    <row r="19" spans="1:7" ht="16.5" thickBot="1">
      <c r="A19" s="27"/>
      <c r="B19" s="30" t="s">
        <v>0</v>
      </c>
      <c r="C19" s="80">
        <f>ROUND(Equipment!D38,0)</f>
        <v>0</v>
      </c>
      <c r="D19" s="31"/>
      <c r="E19" s="85" t="s">
        <v>248</v>
      </c>
      <c r="F19" s="81">
        <f>ROUND(IF(F24&gt;(0.25*C24),F24,0.25*C24),0)</f>
        <v>0</v>
      </c>
      <c r="G19" s="31"/>
    </row>
    <row r="20" spans="1:7" ht="16.5" thickBot="1">
      <c r="A20" s="27"/>
      <c r="B20" s="30" t="s">
        <v>8</v>
      </c>
      <c r="C20" s="80">
        <f>ROUND(Supplies!D111,0)</f>
        <v>0</v>
      </c>
      <c r="D20" s="31"/>
      <c r="E20" s="85" t="s">
        <v>228</v>
      </c>
      <c r="F20" s="139">
        <f>SUM(F18:F19)</f>
        <v>0</v>
      </c>
      <c r="G20" s="31"/>
    </row>
    <row r="21" spans="1:7" ht="16.5" thickTop="1">
      <c r="A21" s="27"/>
      <c r="B21" s="30" t="s">
        <v>9</v>
      </c>
      <c r="C21" s="80">
        <f>ROUND(Travel!D38,0)</f>
        <v>0</v>
      </c>
      <c r="D21" s="31"/>
      <c r="E21" s="31"/>
      <c r="F21" s="31"/>
      <c r="G21" s="31"/>
    </row>
    <row r="22" spans="1:7" ht="16.5" thickBot="1">
      <c r="A22" s="27"/>
      <c r="B22" s="30" t="s">
        <v>10</v>
      </c>
      <c r="C22" s="80">
        <f>ROUND(Printing!D38,0)</f>
        <v>0</v>
      </c>
      <c r="D22" s="30"/>
      <c r="E22" s="136" t="s">
        <v>249</v>
      </c>
      <c r="F22" s="136"/>
      <c r="G22" s="31"/>
    </row>
    <row r="23" spans="1:7" ht="16.5" thickBot="1">
      <c r="A23" s="27"/>
      <c r="B23" s="30" t="s">
        <v>11</v>
      </c>
      <c r="C23" s="81">
        <f>ROUND(Other!D111,0)</f>
        <v>0</v>
      </c>
      <c r="D23" s="31"/>
      <c r="E23" s="85" t="s">
        <v>230</v>
      </c>
      <c r="F23" s="140">
        <f>F19-F24</f>
        <v>0</v>
      </c>
      <c r="G23" s="31"/>
    </row>
    <row r="24" spans="1:7" ht="16.5" thickBot="1">
      <c r="A24" s="27"/>
      <c r="B24" s="30" t="s">
        <v>228</v>
      </c>
      <c r="C24" s="82">
        <f>SUM(C18:C23)</f>
        <v>0</v>
      </c>
      <c r="D24" s="31"/>
      <c r="E24" s="61" t="s">
        <v>231</v>
      </c>
      <c r="F24" s="140">
        <f>ROUND(Personnel!O349+Equipment!G38+Supplies!G111+Travel!G38+Printing!G38+Other!G111,0)</f>
        <v>0</v>
      </c>
      <c r="G24" s="31"/>
    </row>
    <row r="25" spans="1:7" ht="16.5" thickTop="1">
      <c r="A25" s="27"/>
      <c r="B25" s="30"/>
      <c r="C25" s="61"/>
      <c r="D25" s="83"/>
      <c r="E25" s="33"/>
      <c r="F25" s="33"/>
      <c r="G25" s="31"/>
    </row>
    <row r="26" spans="1:7" ht="15.75">
      <c r="A26" s="27"/>
      <c r="B26" s="30"/>
      <c r="C26" s="61"/>
      <c r="D26" s="83"/>
      <c r="E26" s="31"/>
      <c r="F26" s="31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4"/>
      <c r="E28" s="31"/>
      <c r="F28" s="31"/>
      <c r="G28" s="31"/>
    </row>
    <row r="29" spans="1:7" ht="15">
      <c r="A29" s="158"/>
      <c r="B29" s="159" t="s">
        <v>225</v>
      </c>
      <c r="C29" s="160"/>
      <c r="D29" s="160"/>
      <c r="E29" s="160"/>
      <c r="F29" s="160"/>
      <c r="G29" s="160"/>
    </row>
    <row r="30" spans="1:7" ht="15.75">
      <c r="A30" s="158"/>
      <c r="B30" s="161"/>
      <c r="C30" s="162"/>
      <c r="D30" s="162"/>
      <c r="E30" s="162"/>
      <c r="F30" s="162"/>
      <c r="G30" s="160"/>
    </row>
    <row r="31" spans="1:7" ht="15">
      <c r="A31" s="158"/>
      <c r="B31" s="162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7.5" customHeight="1">
      <c r="A46" s="158"/>
      <c r="B46" s="163"/>
      <c r="C46" s="164"/>
      <c r="D46" s="164"/>
      <c r="E46" s="164"/>
      <c r="F46" s="164"/>
      <c r="G46" s="160"/>
    </row>
  </sheetData>
  <sheetProtection password="CDC0" sheet="1" objects="1" scenarios="1"/>
  <mergeCells count="2">
    <mergeCell ref="C11:D11"/>
    <mergeCell ref="C13:D13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9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1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3">
      <formula1>F11</formula1>
    </dataValidation>
    <dataValidation allowBlank="1" showInputMessage="1" showErrorMessage="1" promptTitle="SUBGRANT NUMBER" prompt="Subgrant Number issued by CJCC.  Example: W03-8-999" sqref="C9"/>
    <dataValidation allowBlank="1" showInputMessage="1" showErrorMessage="1" promptTitle="SUBGRANTEE" prompt="Unit of local government or agency that receives the grant award.  Example:  Hazard County BOC" sqref="C11:D11"/>
    <dataValidation allowBlank="1" showInputMessage="1" showErrorMessage="1" promptTitle="PROJECT NAME" prompt="Name of the Project.  Example:  Hazard County VWAP" sqref="C13:D13"/>
  </dataValidations>
  <printOptions/>
  <pageMargins left="0.75" right="0.75" top="0.5" bottom="1" header="0.5" footer="0.5"/>
  <pageSetup blackAndWhite="1" fitToHeight="1" fitToWidth="1" horizontalDpi="300" verticalDpi="3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Sheet'!I9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250</v>
      </c>
      <c r="B3" s="188"/>
      <c r="C3" s="189"/>
      <c r="D3" s="189"/>
      <c r="E3" s="190"/>
      <c r="F3" s="165"/>
      <c r="G3" s="191" t="s">
        <v>251</v>
      </c>
      <c r="H3" s="192"/>
      <c r="I3" s="193"/>
      <c r="J3" s="194"/>
      <c r="K3" s="194"/>
      <c r="L3" s="195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240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235</v>
      </c>
      <c r="L4" s="86" t="s">
        <v>237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235</v>
      </c>
      <c r="Z4" s="86" t="s">
        <v>237</v>
      </c>
      <c r="AA4" s="170"/>
    </row>
    <row r="5" spans="1:27" ht="18" customHeight="1" thickBot="1">
      <c r="A5" s="68" t="s">
        <v>241</v>
      </c>
      <c r="B5" s="69" t="s">
        <v>1</v>
      </c>
      <c r="C5" s="69" t="s">
        <v>252</v>
      </c>
      <c r="D5" s="69" t="s">
        <v>232</v>
      </c>
      <c r="E5" s="70" t="s">
        <v>2</v>
      </c>
      <c r="F5" s="69" t="s">
        <v>3</v>
      </c>
      <c r="G5" s="70" t="s">
        <v>4</v>
      </c>
      <c r="H5" s="69" t="s">
        <v>233</v>
      </c>
      <c r="I5" s="71" t="s">
        <v>234</v>
      </c>
      <c r="J5" s="71" t="s">
        <v>5</v>
      </c>
      <c r="K5" s="71" t="s">
        <v>236</v>
      </c>
      <c r="L5" s="71" t="s">
        <v>238</v>
      </c>
      <c r="M5" s="167" t="s">
        <v>253</v>
      </c>
      <c r="N5" s="143"/>
      <c r="O5" s="143"/>
      <c r="P5" s="69" t="s">
        <v>1</v>
      </c>
      <c r="Q5" s="69" t="s">
        <v>252</v>
      </c>
      <c r="R5" s="69" t="s">
        <v>232</v>
      </c>
      <c r="S5" s="70" t="s">
        <v>2</v>
      </c>
      <c r="T5" s="69" t="s">
        <v>3</v>
      </c>
      <c r="U5" s="70" t="s">
        <v>4</v>
      </c>
      <c r="V5" s="69" t="s">
        <v>233</v>
      </c>
      <c r="W5" s="71" t="s">
        <v>234</v>
      </c>
      <c r="X5" s="71" t="s">
        <v>5</v>
      </c>
      <c r="Y5" s="71" t="s">
        <v>236</v>
      </c>
      <c r="Z5" s="71" t="s">
        <v>238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6">
        <f>IF(SUM(L6:L27)&gt;0,ROUND(SUM(K6:K27)/SUM(L6:L27),2),0)</f>
        <v>0</v>
      </c>
      <c r="L28" s="187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239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250</v>
      </c>
      <c r="B31" s="188"/>
      <c r="C31" s="189"/>
      <c r="D31" s="189"/>
      <c r="E31" s="190"/>
      <c r="F31" s="165"/>
      <c r="G31" s="191" t="s">
        <v>251</v>
      </c>
      <c r="H31" s="192"/>
      <c r="I31" s="193"/>
      <c r="J31" s="194"/>
      <c r="K31" s="194"/>
      <c r="L31" s="195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240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235</v>
      </c>
      <c r="L32" s="86" t="s">
        <v>237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235</v>
      </c>
      <c r="Z32" s="86" t="s">
        <v>237</v>
      </c>
      <c r="AA32" s="170"/>
    </row>
    <row r="33" spans="1:27" ht="18" customHeight="1" thickBot="1">
      <c r="A33" s="68" t="s">
        <v>241</v>
      </c>
      <c r="B33" s="69" t="s">
        <v>1</v>
      </c>
      <c r="C33" s="69" t="s">
        <v>252</v>
      </c>
      <c r="D33" s="69" t="s">
        <v>232</v>
      </c>
      <c r="E33" s="70" t="s">
        <v>2</v>
      </c>
      <c r="F33" s="69" t="s">
        <v>3</v>
      </c>
      <c r="G33" s="70" t="s">
        <v>4</v>
      </c>
      <c r="H33" s="69" t="s">
        <v>233</v>
      </c>
      <c r="I33" s="71" t="s">
        <v>234</v>
      </c>
      <c r="J33" s="71" t="s">
        <v>5</v>
      </c>
      <c r="K33" s="71" t="s">
        <v>236</v>
      </c>
      <c r="L33" s="71" t="s">
        <v>238</v>
      </c>
      <c r="M33" s="167" t="s">
        <v>253</v>
      </c>
      <c r="N33" s="143"/>
      <c r="O33" s="143"/>
      <c r="P33" s="69" t="s">
        <v>1</v>
      </c>
      <c r="Q33" s="69" t="s">
        <v>252</v>
      </c>
      <c r="R33" s="69" t="s">
        <v>232</v>
      </c>
      <c r="S33" s="70" t="s">
        <v>2</v>
      </c>
      <c r="T33" s="69" t="s">
        <v>3</v>
      </c>
      <c r="U33" s="70" t="s">
        <v>4</v>
      </c>
      <c r="V33" s="69" t="s">
        <v>233</v>
      </c>
      <c r="W33" s="71" t="s">
        <v>234</v>
      </c>
      <c r="X33" s="71" t="s">
        <v>5</v>
      </c>
      <c r="Y33" s="71" t="s">
        <v>236</v>
      </c>
      <c r="Z33" s="71" t="s">
        <v>238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6">
        <f>IF(SUM(L34:L55)&gt;0,ROUND(SUM(K34:K55)/SUM(L34:L55),2),0)</f>
        <v>0</v>
      </c>
      <c r="L56" s="187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239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250</v>
      </c>
      <c r="B60" s="188"/>
      <c r="C60" s="189"/>
      <c r="D60" s="189"/>
      <c r="E60" s="190"/>
      <c r="F60" s="165"/>
      <c r="G60" s="191" t="s">
        <v>251</v>
      </c>
      <c r="H60" s="192"/>
      <c r="I60" s="193"/>
      <c r="J60" s="194"/>
      <c r="K60" s="194"/>
      <c r="L60" s="195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240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235</v>
      </c>
      <c r="L61" s="86" t="s">
        <v>237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235</v>
      </c>
      <c r="Z61" s="86" t="s">
        <v>237</v>
      </c>
      <c r="AA61" s="170"/>
    </row>
    <row r="62" spans="1:27" ht="18" customHeight="1" thickBot="1">
      <c r="A62" s="68" t="s">
        <v>241</v>
      </c>
      <c r="B62" s="69" t="s">
        <v>1</v>
      </c>
      <c r="C62" s="69" t="s">
        <v>252</v>
      </c>
      <c r="D62" s="69" t="s">
        <v>232</v>
      </c>
      <c r="E62" s="70" t="s">
        <v>2</v>
      </c>
      <c r="F62" s="69" t="s">
        <v>3</v>
      </c>
      <c r="G62" s="70" t="s">
        <v>4</v>
      </c>
      <c r="H62" s="69" t="s">
        <v>233</v>
      </c>
      <c r="I62" s="71" t="s">
        <v>234</v>
      </c>
      <c r="J62" s="71" t="s">
        <v>5</v>
      </c>
      <c r="K62" s="71" t="s">
        <v>236</v>
      </c>
      <c r="L62" s="71" t="s">
        <v>238</v>
      </c>
      <c r="M62" s="167" t="s">
        <v>253</v>
      </c>
      <c r="N62" s="143"/>
      <c r="O62" s="143"/>
      <c r="P62" s="69" t="s">
        <v>1</v>
      </c>
      <c r="Q62" s="69" t="s">
        <v>252</v>
      </c>
      <c r="R62" s="69" t="s">
        <v>232</v>
      </c>
      <c r="S62" s="70" t="s">
        <v>2</v>
      </c>
      <c r="T62" s="69" t="s">
        <v>3</v>
      </c>
      <c r="U62" s="70" t="s">
        <v>4</v>
      </c>
      <c r="V62" s="69" t="s">
        <v>233</v>
      </c>
      <c r="W62" s="71" t="s">
        <v>234</v>
      </c>
      <c r="X62" s="71" t="s">
        <v>5</v>
      </c>
      <c r="Y62" s="71" t="s">
        <v>236</v>
      </c>
      <c r="Z62" s="71" t="s">
        <v>238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6">
        <f>IF(SUM(L63:L84)&gt;0,ROUND(SUM(K63:K84)/SUM(L63:L84),2),0)</f>
        <v>0</v>
      </c>
      <c r="L85" s="187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239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250</v>
      </c>
      <c r="B89" s="188"/>
      <c r="C89" s="189"/>
      <c r="D89" s="189"/>
      <c r="E89" s="190"/>
      <c r="F89" s="165"/>
      <c r="G89" s="191" t="s">
        <v>251</v>
      </c>
      <c r="H89" s="192"/>
      <c r="I89" s="193"/>
      <c r="J89" s="194"/>
      <c r="K89" s="194"/>
      <c r="L89" s="195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240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235</v>
      </c>
      <c r="L90" s="86" t="s">
        <v>237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235</v>
      </c>
      <c r="Z90" s="86" t="s">
        <v>237</v>
      </c>
      <c r="AA90" s="170"/>
    </row>
    <row r="91" spans="1:27" ht="18" customHeight="1" thickBot="1">
      <c r="A91" s="68" t="s">
        <v>241</v>
      </c>
      <c r="B91" s="69" t="s">
        <v>1</v>
      </c>
      <c r="C91" s="69" t="s">
        <v>252</v>
      </c>
      <c r="D91" s="69" t="s">
        <v>232</v>
      </c>
      <c r="E91" s="70" t="s">
        <v>2</v>
      </c>
      <c r="F91" s="69" t="s">
        <v>3</v>
      </c>
      <c r="G91" s="70" t="s">
        <v>4</v>
      </c>
      <c r="H91" s="69" t="s">
        <v>233</v>
      </c>
      <c r="I91" s="71" t="s">
        <v>234</v>
      </c>
      <c r="J91" s="71" t="s">
        <v>5</v>
      </c>
      <c r="K91" s="71" t="s">
        <v>236</v>
      </c>
      <c r="L91" s="71" t="s">
        <v>238</v>
      </c>
      <c r="M91" s="167" t="s">
        <v>253</v>
      </c>
      <c r="N91" s="143"/>
      <c r="O91" s="143"/>
      <c r="P91" s="69" t="s">
        <v>1</v>
      </c>
      <c r="Q91" s="69" t="s">
        <v>252</v>
      </c>
      <c r="R91" s="69" t="s">
        <v>232</v>
      </c>
      <c r="S91" s="70" t="s">
        <v>2</v>
      </c>
      <c r="T91" s="69" t="s">
        <v>3</v>
      </c>
      <c r="U91" s="70" t="s">
        <v>4</v>
      </c>
      <c r="V91" s="69" t="s">
        <v>233</v>
      </c>
      <c r="W91" s="71" t="s">
        <v>234</v>
      </c>
      <c r="X91" s="71" t="s">
        <v>5</v>
      </c>
      <c r="Y91" s="71" t="s">
        <v>236</v>
      </c>
      <c r="Z91" s="71" t="s">
        <v>238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6">
        <f>IF(SUM(L92:L113)&gt;0,ROUND(SUM(K92:K113)/SUM(L92:L113),2),0)</f>
        <v>0</v>
      </c>
      <c r="L114" s="187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239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250</v>
      </c>
      <c r="B118" s="188"/>
      <c r="C118" s="189"/>
      <c r="D118" s="189"/>
      <c r="E118" s="190"/>
      <c r="F118" s="165"/>
      <c r="G118" s="191" t="s">
        <v>251</v>
      </c>
      <c r="H118" s="192"/>
      <c r="I118" s="193"/>
      <c r="J118" s="194"/>
      <c r="K118" s="194"/>
      <c r="L118" s="195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240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235</v>
      </c>
      <c r="L119" s="86" t="s">
        <v>237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235</v>
      </c>
      <c r="Z119" s="86" t="s">
        <v>237</v>
      </c>
      <c r="AA119" s="170"/>
    </row>
    <row r="120" spans="1:27" ht="18" customHeight="1" thickBot="1">
      <c r="A120" s="68" t="s">
        <v>241</v>
      </c>
      <c r="B120" s="69" t="s">
        <v>1</v>
      </c>
      <c r="C120" s="69" t="s">
        <v>252</v>
      </c>
      <c r="D120" s="69" t="s">
        <v>232</v>
      </c>
      <c r="E120" s="70" t="s">
        <v>2</v>
      </c>
      <c r="F120" s="69" t="s">
        <v>3</v>
      </c>
      <c r="G120" s="70" t="s">
        <v>4</v>
      </c>
      <c r="H120" s="69" t="s">
        <v>233</v>
      </c>
      <c r="I120" s="71" t="s">
        <v>234</v>
      </c>
      <c r="J120" s="71" t="s">
        <v>5</v>
      </c>
      <c r="K120" s="71" t="s">
        <v>236</v>
      </c>
      <c r="L120" s="71" t="s">
        <v>238</v>
      </c>
      <c r="M120" s="167" t="s">
        <v>253</v>
      </c>
      <c r="N120" s="143"/>
      <c r="O120" s="143"/>
      <c r="P120" s="69" t="s">
        <v>1</v>
      </c>
      <c r="Q120" s="69" t="s">
        <v>252</v>
      </c>
      <c r="R120" s="69" t="s">
        <v>232</v>
      </c>
      <c r="S120" s="70" t="s">
        <v>2</v>
      </c>
      <c r="T120" s="69" t="s">
        <v>3</v>
      </c>
      <c r="U120" s="70" t="s">
        <v>4</v>
      </c>
      <c r="V120" s="69" t="s">
        <v>233</v>
      </c>
      <c r="W120" s="71" t="s">
        <v>234</v>
      </c>
      <c r="X120" s="71" t="s">
        <v>5</v>
      </c>
      <c r="Y120" s="71" t="s">
        <v>236</v>
      </c>
      <c r="Z120" s="71" t="s">
        <v>238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6">
        <f>IF(SUM(L121:L142)&gt;0,ROUND(SUM(K121:K142)/SUM(L121:L142),2),0)</f>
        <v>0</v>
      </c>
      <c r="L143" s="187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239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250</v>
      </c>
      <c r="B147" s="188"/>
      <c r="C147" s="189"/>
      <c r="D147" s="189"/>
      <c r="E147" s="190"/>
      <c r="F147" s="165"/>
      <c r="G147" s="191" t="s">
        <v>251</v>
      </c>
      <c r="H147" s="192"/>
      <c r="I147" s="193"/>
      <c r="J147" s="194"/>
      <c r="K147" s="194"/>
      <c r="L147" s="195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240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235</v>
      </c>
      <c r="L148" s="86" t="s">
        <v>237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235</v>
      </c>
      <c r="Z148" s="86" t="s">
        <v>237</v>
      </c>
      <c r="AA148" s="170"/>
    </row>
    <row r="149" spans="1:27" ht="18" customHeight="1" thickBot="1">
      <c r="A149" s="68" t="s">
        <v>241</v>
      </c>
      <c r="B149" s="69" t="s">
        <v>1</v>
      </c>
      <c r="C149" s="69" t="s">
        <v>252</v>
      </c>
      <c r="D149" s="69" t="s">
        <v>232</v>
      </c>
      <c r="E149" s="70" t="s">
        <v>2</v>
      </c>
      <c r="F149" s="69" t="s">
        <v>3</v>
      </c>
      <c r="G149" s="70" t="s">
        <v>4</v>
      </c>
      <c r="H149" s="69" t="s">
        <v>233</v>
      </c>
      <c r="I149" s="71" t="s">
        <v>234</v>
      </c>
      <c r="J149" s="71" t="s">
        <v>5</v>
      </c>
      <c r="K149" s="71" t="s">
        <v>236</v>
      </c>
      <c r="L149" s="71" t="s">
        <v>238</v>
      </c>
      <c r="M149" s="167" t="s">
        <v>253</v>
      </c>
      <c r="N149" s="143"/>
      <c r="O149" s="143"/>
      <c r="P149" s="69" t="s">
        <v>1</v>
      </c>
      <c r="Q149" s="69" t="s">
        <v>252</v>
      </c>
      <c r="R149" s="69" t="s">
        <v>232</v>
      </c>
      <c r="S149" s="70" t="s">
        <v>2</v>
      </c>
      <c r="T149" s="69" t="s">
        <v>3</v>
      </c>
      <c r="U149" s="70" t="s">
        <v>4</v>
      </c>
      <c r="V149" s="69" t="s">
        <v>233</v>
      </c>
      <c r="W149" s="71" t="s">
        <v>234</v>
      </c>
      <c r="X149" s="71" t="s">
        <v>5</v>
      </c>
      <c r="Y149" s="71" t="s">
        <v>236</v>
      </c>
      <c r="Z149" s="71" t="s">
        <v>238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6">
        <f>IF(SUM(L150:L171)&gt;0,ROUND(SUM(K150:K171)/SUM(L150:L171),2),0)</f>
        <v>0</v>
      </c>
      <c r="L172" s="187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239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250</v>
      </c>
      <c r="B176" s="188"/>
      <c r="C176" s="189"/>
      <c r="D176" s="189"/>
      <c r="E176" s="190"/>
      <c r="F176" s="165"/>
      <c r="G176" s="191" t="s">
        <v>251</v>
      </c>
      <c r="H176" s="192"/>
      <c r="I176" s="193"/>
      <c r="J176" s="194"/>
      <c r="K176" s="194"/>
      <c r="L176" s="195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240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235</v>
      </c>
      <c r="L177" s="86" t="s">
        <v>237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235</v>
      </c>
      <c r="Z177" s="86" t="s">
        <v>237</v>
      </c>
      <c r="AA177" s="170"/>
    </row>
    <row r="178" spans="1:27" ht="18" customHeight="1" thickBot="1">
      <c r="A178" s="68" t="s">
        <v>241</v>
      </c>
      <c r="B178" s="69" t="s">
        <v>1</v>
      </c>
      <c r="C178" s="69" t="s">
        <v>252</v>
      </c>
      <c r="D178" s="69" t="s">
        <v>232</v>
      </c>
      <c r="E178" s="70" t="s">
        <v>2</v>
      </c>
      <c r="F178" s="69" t="s">
        <v>3</v>
      </c>
      <c r="G178" s="70" t="s">
        <v>4</v>
      </c>
      <c r="H178" s="69" t="s">
        <v>233</v>
      </c>
      <c r="I178" s="71" t="s">
        <v>234</v>
      </c>
      <c r="J178" s="71" t="s">
        <v>5</v>
      </c>
      <c r="K178" s="71" t="s">
        <v>236</v>
      </c>
      <c r="L178" s="71" t="s">
        <v>238</v>
      </c>
      <c r="M178" s="167" t="s">
        <v>253</v>
      </c>
      <c r="N178" s="143"/>
      <c r="O178" s="143"/>
      <c r="P178" s="69" t="s">
        <v>1</v>
      </c>
      <c r="Q178" s="69" t="s">
        <v>252</v>
      </c>
      <c r="R178" s="69" t="s">
        <v>232</v>
      </c>
      <c r="S178" s="70" t="s">
        <v>2</v>
      </c>
      <c r="T178" s="69" t="s">
        <v>3</v>
      </c>
      <c r="U178" s="70" t="s">
        <v>4</v>
      </c>
      <c r="V178" s="69" t="s">
        <v>233</v>
      </c>
      <c r="W178" s="71" t="s">
        <v>234</v>
      </c>
      <c r="X178" s="71" t="s">
        <v>5</v>
      </c>
      <c r="Y178" s="71" t="s">
        <v>236</v>
      </c>
      <c r="Z178" s="71" t="s">
        <v>238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6">
        <f>IF(SUM(L179:L200)&gt;0,ROUND(SUM(K179:K200)/SUM(L179:L200),2),0)</f>
        <v>0</v>
      </c>
      <c r="L201" s="187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239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250</v>
      </c>
      <c r="B205" s="188"/>
      <c r="C205" s="189"/>
      <c r="D205" s="189"/>
      <c r="E205" s="190"/>
      <c r="F205" s="165"/>
      <c r="G205" s="191" t="s">
        <v>251</v>
      </c>
      <c r="H205" s="192"/>
      <c r="I205" s="193"/>
      <c r="J205" s="194"/>
      <c r="K205" s="194"/>
      <c r="L205" s="195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240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235</v>
      </c>
      <c r="L206" s="86" t="s">
        <v>237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235</v>
      </c>
      <c r="Z206" s="86" t="s">
        <v>237</v>
      </c>
      <c r="AA206" s="170"/>
    </row>
    <row r="207" spans="1:27" ht="18" customHeight="1" thickBot="1">
      <c r="A207" s="68" t="s">
        <v>241</v>
      </c>
      <c r="B207" s="69" t="s">
        <v>1</v>
      </c>
      <c r="C207" s="69" t="s">
        <v>252</v>
      </c>
      <c r="D207" s="69" t="s">
        <v>232</v>
      </c>
      <c r="E207" s="70" t="s">
        <v>2</v>
      </c>
      <c r="F207" s="69" t="s">
        <v>3</v>
      </c>
      <c r="G207" s="70" t="s">
        <v>4</v>
      </c>
      <c r="H207" s="69" t="s">
        <v>233</v>
      </c>
      <c r="I207" s="71" t="s">
        <v>234</v>
      </c>
      <c r="J207" s="71" t="s">
        <v>5</v>
      </c>
      <c r="K207" s="71" t="s">
        <v>236</v>
      </c>
      <c r="L207" s="71" t="s">
        <v>238</v>
      </c>
      <c r="M207" s="167" t="s">
        <v>253</v>
      </c>
      <c r="N207" s="143"/>
      <c r="O207" s="143"/>
      <c r="P207" s="69" t="s">
        <v>1</v>
      </c>
      <c r="Q207" s="69" t="s">
        <v>252</v>
      </c>
      <c r="R207" s="69" t="s">
        <v>232</v>
      </c>
      <c r="S207" s="70" t="s">
        <v>2</v>
      </c>
      <c r="T207" s="69" t="s">
        <v>3</v>
      </c>
      <c r="U207" s="70" t="s">
        <v>4</v>
      </c>
      <c r="V207" s="69" t="s">
        <v>233</v>
      </c>
      <c r="W207" s="71" t="s">
        <v>234</v>
      </c>
      <c r="X207" s="71" t="s">
        <v>5</v>
      </c>
      <c r="Y207" s="71" t="s">
        <v>236</v>
      </c>
      <c r="Z207" s="71" t="s">
        <v>238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6">
        <f>IF(SUM(L208:L229)&gt;0,ROUND(SUM(K208:K229)/SUM(L208:L229),2),0)</f>
        <v>0</v>
      </c>
      <c r="L230" s="187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239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250</v>
      </c>
      <c r="B234" s="188"/>
      <c r="C234" s="189"/>
      <c r="D234" s="189"/>
      <c r="E234" s="190"/>
      <c r="F234" s="165"/>
      <c r="G234" s="191" t="s">
        <v>251</v>
      </c>
      <c r="H234" s="192"/>
      <c r="I234" s="193"/>
      <c r="J234" s="194"/>
      <c r="K234" s="194"/>
      <c r="L234" s="195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240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235</v>
      </c>
      <c r="L235" s="86" t="s">
        <v>237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235</v>
      </c>
      <c r="Z235" s="86" t="s">
        <v>237</v>
      </c>
      <c r="AA235" s="170"/>
    </row>
    <row r="236" spans="1:27" ht="18" customHeight="1" thickBot="1">
      <c r="A236" s="68" t="s">
        <v>241</v>
      </c>
      <c r="B236" s="69" t="s">
        <v>1</v>
      </c>
      <c r="C236" s="69" t="s">
        <v>252</v>
      </c>
      <c r="D236" s="69" t="s">
        <v>232</v>
      </c>
      <c r="E236" s="70" t="s">
        <v>2</v>
      </c>
      <c r="F236" s="69" t="s">
        <v>3</v>
      </c>
      <c r="G236" s="70" t="s">
        <v>4</v>
      </c>
      <c r="H236" s="69" t="s">
        <v>233</v>
      </c>
      <c r="I236" s="71" t="s">
        <v>234</v>
      </c>
      <c r="J236" s="71" t="s">
        <v>5</v>
      </c>
      <c r="K236" s="71" t="s">
        <v>236</v>
      </c>
      <c r="L236" s="71" t="s">
        <v>238</v>
      </c>
      <c r="M236" s="167" t="s">
        <v>253</v>
      </c>
      <c r="N236" s="143"/>
      <c r="O236" s="143"/>
      <c r="P236" s="69" t="s">
        <v>1</v>
      </c>
      <c r="Q236" s="69" t="s">
        <v>252</v>
      </c>
      <c r="R236" s="69" t="s">
        <v>232</v>
      </c>
      <c r="S236" s="70" t="s">
        <v>2</v>
      </c>
      <c r="T236" s="69" t="s">
        <v>3</v>
      </c>
      <c r="U236" s="70" t="s">
        <v>4</v>
      </c>
      <c r="V236" s="69" t="s">
        <v>233</v>
      </c>
      <c r="W236" s="71" t="s">
        <v>234</v>
      </c>
      <c r="X236" s="71" t="s">
        <v>5</v>
      </c>
      <c r="Y236" s="71" t="s">
        <v>236</v>
      </c>
      <c r="Z236" s="71" t="s">
        <v>238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6">
        <f>IF(SUM(L237:L258)&gt;0,ROUND(SUM(K237:K258)/SUM(L237:L258),2),0)</f>
        <v>0</v>
      </c>
      <c r="L259" s="187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239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250</v>
      </c>
      <c r="B263" s="188"/>
      <c r="C263" s="189"/>
      <c r="D263" s="189"/>
      <c r="E263" s="190"/>
      <c r="F263" s="165"/>
      <c r="G263" s="191" t="s">
        <v>251</v>
      </c>
      <c r="H263" s="192"/>
      <c r="I263" s="193"/>
      <c r="J263" s="194"/>
      <c r="K263" s="194"/>
      <c r="L263" s="195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240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235</v>
      </c>
      <c r="L264" s="86" t="s">
        <v>237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235</v>
      </c>
      <c r="Z264" s="86" t="s">
        <v>237</v>
      </c>
      <c r="AA264" s="170"/>
    </row>
    <row r="265" spans="1:27" ht="18" customHeight="1" thickBot="1">
      <c r="A265" s="68" t="s">
        <v>241</v>
      </c>
      <c r="B265" s="69" t="s">
        <v>1</v>
      </c>
      <c r="C265" s="69" t="s">
        <v>252</v>
      </c>
      <c r="D265" s="69" t="s">
        <v>232</v>
      </c>
      <c r="E265" s="70" t="s">
        <v>2</v>
      </c>
      <c r="F265" s="69" t="s">
        <v>3</v>
      </c>
      <c r="G265" s="70" t="s">
        <v>4</v>
      </c>
      <c r="H265" s="69" t="s">
        <v>233</v>
      </c>
      <c r="I265" s="71" t="s">
        <v>234</v>
      </c>
      <c r="J265" s="71" t="s">
        <v>5</v>
      </c>
      <c r="K265" s="71" t="s">
        <v>236</v>
      </c>
      <c r="L265" s="71" t="s">
        <v>238</v>
      </c>
      <c r="M265" s="167" t="s">
        <v>253</v>
      </c>
      <c r="N265" s="143"/>
      <c r="O265" s="143"/>
      <c r="P265" s="69" t="s">
        <v>1</v>
      </c>
      <c r="Q265" s="69" t="s">
        <v>252</v>
      </c>
      <c r="R265" s="69" t="s">
        <v>232</v>
      </c>
      <c r="S265" s="70" t="s">
        <v>2</v>
      </c>
      <c r="T265" s="69" t="s">
        <v>3</v>
      </c>
      <c r="U265" s="70" t="s">
        <v>4</v>
      </c>
      <c r="V265" s="69" t="s">
        <v>233</v>
      </c>
      <c r="W265" s="71" t="s">
        <v>234</v>
      </c>
      <c r="X265" s="71" t="s">
        <v>5</v>
      </c>
      <c r="Y265" s="71" t="s">
        <v>236</v>
      </c>
      <c r="Z265" s="71" t="s">
        <v>238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6">
        <f>IF(SUM(L266:L287)&gt;0,ROUND(SUM(K266:K287)/SUM(L266:L287),2),0)</f>
        <v>0</v>
      </c>
      <c r="L288" s="187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239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250</v>
      </c>
      <c r="B292" s="188"/>
      <c r="C292" s="189"/>
      <c r="D292" s="189"/>
      <c r="E292" s="190"/>
      <c r="F292" s="165"/>
      <c r="G292" s="191" t="s">
        <v>251</v>
      </c>
      <c r="H292" s="192"/>
      <c r="I292" s="193"/>
      <c r="J292" s="194"/>
      <c r="K292" s="194"/>
      <c r="L292" s="195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240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235</v>
      </c>
      <c r="L293" s="86" t="s">
        <v>237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235</v>
      </c>
      <c r="Z293" s="86" t="s">
        <v>237</v>
      </c>
      <c r="AA293" s="170"/>
    </row>
    <row r="294" spans="1:27" ht="18" customHeight="1" thickBot="1">
      <c r="A294" s="68" t="s">
        <v>241</v>
      </c>
      <c r="B294" s="69" t="s">
        <v>1</v>
      </c>
      <c r="C294" s="69" t="s">
        <v>252</v>
      </c>
      <c r="D294" s="69" t="s">
        <v>232</v>
      </c>
      <c r="E294" s="70" t="s">
        <v>2</v>
      </c>
      <c r="F294" s="69" t="s">
        <v>3</v>
      </c>
      <c r="G294" s="70" t="s">
        <v>4</v>
      </c>
      <c r="H294" s="69" t="s">
        <v>233</v>
      </c>
      <c r="I294" s="71" t="s">
        <v>234</v>
      </c>
      <c r="J294" s="71" t="s">
        <v>5</v>
      </c>
      <c r="K294" s="71" t="s">
        <v>236</v>
      </c>
      <c r="L294" s="71" t="s">
        <v>238</v>
      </c>
      <c r="M294" s="167" t="s">
        <v>253</v>
      </c>
      <c r="N294" s="143"/>
      <c r="O294" s="143"/>
      <c r="P294" s="69" t="s">
        <v>1</v>
      </c>
      <c r="Q294" s="69" t="s">
        <v>252</v>
      </c>
      <c r="R294" s="69" t="s">
        <v>232</v>
      </c>
      <c r="S294" s="70" t="s">
        <v>2</v>
      </c>
      <c r="T294" s="69" t="s">
        <v>3</v>
      </c>
      <c r="U294" s="70" t="s">
        <v>4</v>
      </c>
      <c r="V294" s="69" t="s">
        <v>233</v>
      </c>
      <c r="W294" s="71" t="s">
        <v>234</v>
      </c>
      <c r="X294" s="71" t="s">
        <v>5</v>
      </c>
      <c r="Y294" s="71" t="s">
        <v>236</v>
      </c>
      <c r="Z294" s="71" t="s">
        <v>238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6">
        <f>IF(SUM(L295:L316)&gt;0,ROUND(SUM(K295:K316)/SUM(L295:L316),2),0)</f>
        <v>0</v>
      </c>
      <c r="L317" s="187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239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250</v>
      </c>
      <c r="B321" s="188"/>
      <c r="C321" s="189"/>
      <c r="D321" s="189"/>
      <c r="E321" s="190"/>
      <c r="F321" s="165"/>
      <c r="G321" s="191" t="s">
        <v>251</v>
      </c>
      <c r="H321" s="192"/>
      <c r="I321" s="193"/>
      <c r="J321" s="194"/>
      <c r="K321" s="194"/>
      <c r="L321" s="195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240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235</v>
      </c>
      <c r="L322" s="86" t="s">
        <v>237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235</v>
      </c>
      <c r="Z322" s="86" t="s">
        <v>237</v>
      </c>
      <c r="AA322" s="170"/>
    </row>
    <row r="323" spans="1:27" ht="18" customHeight="1" thickBot="1">
      <c r="A323" s="68" t="s">
        <v>241</v>
      </c>
      <c r="B323" s="69" t="s">
        <v>1</v>
      </c>
      <c r="C323" s="69" t="s">
        <v>252</v>
      </c>
      <c r="D323" s="69" t="s">
        <v>232</v>
      </c>
      <c r="E323" s="70" t="s">
        <v>2</v>
      </c>
      <c r="F323" s="69" t="s">
        <v>3</v>
      </c>
      <c r="G323" s="70" t="s">
        <v>4</v>
      </c>
      <c r="H323" s="69" t="s">
        <v>233</v>
      </c>
      <c r="I323" s="71" t="s">
        <v>234</v>
      </c>
      <c r="J323" s="71" t="s">
        <v>5</v>
      </c>
      <c r="K323" s="71" t="s">
        <v>236</v>
      </c>
      <c r="L323" s="71" t="s">
        <v>238</v>
      </c>
      <c r="M323" s="167" t="s">
        <v>253</v>
      </c>
      <c r="N323" s="143"/>
      <c r="O323" s="143"/>
      <c r="P323" s="69" t="s">
        <v>1</v>
      </c>
      <c r="Q323" s="69" t="s">
        <v>252</v>
      </c>
      <c r="R323" s="69" t="s">
        <v>232</v>
      </c>
      <c r="S323" s="70" t="s">
        <v>2</v>
      </c>
      <c r="T323" s="69" t="s">
        <v>3</v>
      </c>
      <c r="U323" s="70" t="s">
        <v>4</v>
      </c>
      <c r="V323" s="69" t="s">
        <v>233</v>
      </c>
      <c r="W323" s="71" t="s">
        <v>234</v>
      </c>
      <c r="X323" s="71" t="s">
        <v>5</v>
      </c>
      <c r="Y323" s="71" t="s">
        <v>236</v>
      </c>
      <c r="Z323" s="71" t="s">
        <v>238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6">
        <f>IF(SUM(L324:L345)&gt;0,ROUND(SUM(K324:K345)/SUM(L324:L345),2),0)</f>
        <v>0</v>
      </c>
      <c r="L346" s="187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239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  <mergeCell ref="K114:L114"/>
    <mergeCell ref="B118:E118"/>
    <mergeCell ref="G118:H118"/>
    <mergeCell ref="I118:L118"/>
    <mergeCell ref="B3:E3"/>
    <mergeCell ref="B31:E31"/>
    <mergeCell ref="G31:H31"/>
    <mergeCell ref="I31:L31"/>
    <mergeCell ref="K28:L28"/>
    <mergeCell ref="I3:L3"/>
    <mergeCell ref="G3:H3"/>
    <mergeCell ref="K56:L56"/>
    <mergeCell ref="B60:E60"/>
    <mergeCell ref="G60:H60"/>
    <mergeCell ref="I60:L60"/>
    <mergeCell ref="K85:L85"/>
    <mergeCell ref="B89:E89"/>
    <mergeCell ref="G89:H89"/>
    <mergeCell ref="I89:L89"/>
    <mergeCell ref="K172:L172"/>
    <mergeCell ref="B176:E176"/>
    <mergeCell ref="G176:H176"/>
    <mergeCell ref="I176:L176"/>
    <mergeCell ref="G234:H234"/>
    <mergeCell ref="I234:L234"/>
    <mergeCell ref="K259:L259"/>
    <mergeCell ref="B263:E263"/>
    <mergeCell ref="G263:H263"/>
    <mergeCell ref="I263:L263"/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Sheet'!C9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246</v>
      </c>
      <c r="H2" s="30"/>
      <c r="I2" s="175" t="s">
        <v>255</v>
      </c>
      <c r="J2" s="137"/>
      <c r="K2" s="137"/>
      <c r="L2" s="137"/>
      <c r="M2" s="137" t="s">
        <v>245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244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243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workbookViewId="0" topLeftCell="A1">
      <selection activeCell="D10" sqref="D10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37"/>
      <c r="M2" s="182" t="s">
        <v>247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244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243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246</v>
      </c>
      <c r="H2" s="30"/>
      <c r="I2" s="175" t="s">
        <v>255</v>
      </c>
      <c r="J2" s="137"/>
      <c r="K2" s="137"/>
      <c r="L2" s="127"/>
      <c r="M2" s="127" t="s">
        <v>245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244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243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27"/>
      <c r="M2" s="127" t="s">
        <v>245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244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243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82"/>
      <c r="M2" s="182" t="s">
        <v>247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244</v>
      </c>
    </row>
    <row r="4" spans="1:13" ht="15" customHeight="1">
      <c r="A4" s="10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256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257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243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kkinney</cp:lastModifiedBy>
  <cp:lastPrinted>2009-01-20T14:31:23Z</cp:lastPrinted>
  <dcterms:created xsi:type="dcterms:W3CDTF">2000-08-28T14:48:27Z</dcterms:created>
  <dcterms:modified xsi:type="dcterms:W3CDTF">2010-06-08T11:40:53Z</dcterms:modified>
  <cp:category/>
  <cp:version/>
  <cp:contentType/>
  <cp:contentStatus/>
</cp:coreProperties>
</file>