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Statistical Analysis Center\Grants Reporting Data\OPM\Excel Worksheets\"/>
    </mc:Choice>
  </mc:AlternateContent>
  <bookViews>
    <workbookView xWindow="0" yWindow="0" windowWidth="28800" windowHeight="10410" tabRatio="800"/>
  </bookViews>
  <sheets>
    <sheet name="DIRECTIONS" sheetId="25" r:id="rId1"/>
    <sheet name="Oct Entry" sheetId="13" r:id="rId2"/>
    <sheet name="Nov Entry" sheetId="14" r:id="rId3"/>
    <sheet name="Dec Entry" sheetId="15" r:id="rId4"/>
    <sheet name="Jan Entry" sheetId="16" r:id="rId5"/>
    <sheet name="Feb Entry" sheetId="17" r:id="rId6"/>
    <sheet name="Mar Entry" sheetId="18" r:id="rId7"/>
    <sheet name="Apr Entry" sheetId="19" r:id="rId8"/>
    <sheet name="May Entry" sheetId="20" r:id="rId9"/>
    <sheet name="June Entry" sheetId="21" r:id="rId10"/>
    <sheet name="Jul Entry" sheetId="22" r:id="rId11"/>
    <sheet name="Aug Entry" sheetId="23" r:id="rId12"/>
    <sheet name="Sep Entry" sheetId="24" r:id="rId13"/>
    <sheet name="October - March" sheetId="1" r:id="rId14"/>
    <sheet name="April - September" sheetId="12" r:id="rId15"/>
    <sheet name="YEAR TOTALS" sheetId="26" r:id="rId16"/>
  </sheets>
  <calcPr calcId="171027"/>
</workbook>
</file>

<file path=xl/calcChain.xml><?xml version="1.0" encoding="utf-8"?>
<calcChain xmlns="http://schemas.openxmlformats.org/spreadsheetml/2006/main">
  <c r="C42" i="26" l="1"/>
  <c r="C41" i="26"/>
  <c r="C42" i="12"/>
  <c r="C41" i="12"/>
  <c r="C46" i="1"/>
  <c r="C45" i="1"/>
  <c r="BA24" i="14"/>
  <c r="BA24" i="15"/>
  <c r="BA24" i="16"/>
  <c r="BA24" i="17"/>
  <c r="BA24" i="18"/>
  <c r="BA24" i="19"/>
  <c r="BA24" i="20"/>
  <c r="BA24" i="21"/>
  <c r="BA24" i="22"/>
  <c r="BA24" i="23"/>
  <c r="BA24" i="24"/>
  <c r="BA24" i="13"/>
  <c r="BA23" i="14"/>
  <c r="BA23" i="15"/>
  <c r="BA23" i="16"/>
  <c r="BA23" i="17"/>
  <c r="BA23" i="18"/>
  <c r="BA23" i="19"/>
  <c r="BA23" i="20"/>
  <c r="BA23" i="21"/>
  <c r="BA23" i="22"/>
  <c r="BA23" i="23"/>
  <c r="BA23" i="24"/>
  <c r="BA23" i="13"/>
  <c r="G42" i="12"/>
  <c r="E42" i="12"/>
  <c r="G39" i="12"/>
  <c r="F39" i="12"/>
  <c r="E39" i="12"/>
  <c r="D39" i="12"/>
  <c r="C39" i="12"/>
  <c r="B39" i="12"/>
  <c r="G38" i="12"/>
  <c r="F38" i="12"/>
  <c r="E38" i="12"/>
  <c r="D38" i="12"/>
  <c r="C38" i="12"/>
  <c r="B38" i="12"/>
  <c r="G37" i="12"/>
  <c r="F37" i="12"/>
  <c r="E37" i="12"/>
  <c r="D37" i="12"/>
  <c r="C37" i="12"/>
  <c r="B37" i="12"/>
  <c r="G36" i="12"/>
  <c r="F36" i="12"/>
  <c r="E36" i="12"/>
  <c r="D36" i="12"/>
  <c r="C36" i="12"/>
  <c r="B36" i="12"/>
  <c r="G34" i="12"/>
  <c r="F34" i="12"/>
  <c r="E34" i="12"/>
  <c r="D34" i="12"/>
  <c r="C34" i="12"/>
  <c r="B34" i="12"/>
  <c r="G32" i="12"/>
  <c r="F32" i="12"/>
  <c r="E32" i="12"/>
  <c r="D32" i="12"/>
  <c r="C32" i="12"/>
  <c r="B32" i="12"/>
  <c r="G31" i="12"/>
  <c r="F31" i="12"/>
  <c r="E31" i="12"/>
  <c r="D31" i="12"/>
  <c r="C31" i="12"/>
  <c r="B31" i="12"/>
  <c r="G29" i="12"/>
  <c r="F29" i="12"/>
  <c r="E29" i="12"/>
  <c r="D29" i="12"/>
  <c r="C29" i="12"/>
  <c r="B29" i="12"/>
  <c r="G28" i="12"/>
  <c r="F28" i="12"/>
  <c r="E28" i="12"/>
  <c r="D28" i="12"/>
  <c r="C28" i="12"/>
  <c r="B28" i="12"/>
  <c r="G27" i="12"/>
  <c r="F27" i="12"/>
  <c r="E27" i="12"/>
  <c r="D27" i="12"/>
  <c r="C27" i="12"/>
  <c r="B27" i="12"/>
  <c r="G25" i="12"/>
  <c r="F25" i="12"/>
  <c r="E25" i="12"/>
  <c r="D25" i="12"/>
  <c r="C25" i="12"/>
  <c r="B25" i="12"/>
  <c r="G24" i="12"/>
  <c r="F24" i="12"/>
  <c r="E24" i="12"/>
  <c r="D24" i="12"/>
  <c r="C24" i="12"/>
  <c r="B24" i="12"/>
  <c r="J17" i="12"/>
  <c r="J16" i="12"/>
  <c r="J15" i="12"/>
  <c r="J14" i="12"/>
  <c r="C14" i="12"/>
  <c r="J13" i="12"/>
  <c r="C13" i="12"/>
  <c r="J12" i="12"/>
  <c r="C12" i="12"/>
  <c r="G46" i="1"/>
  <c r="E46" i="1"/>
  <c r="G39" i="1"/>
  <c r="F39" i="1"/>
  <c r="E39" i="1"/>
  <c r="D39" i="1"/>
  <c r="C39" i="1"/>
  <c r="B39" i="1"/>
  <c r="G38" i="1"/>
  <c r="F38" i="1"/>
  <c r="E38" i="1"/>
  <c r="D38" i="1"/>
  <c r="C38" i="1"/>
  <c r="B38" i="1"/>
  <c r="G37" i="1"/>
  <c r="F37" i="1"/>
  <c r="E37" i="1"/>
  <c r="D37" i="1"/>
  <c r="C37" i="1"/>
  <c r="B37" i="1"/>
  <c r="G36" i="1"/>
  <c r="F36" i="1"/>
  <c r="E36" i="1"/>
  <c r="D36" i="1"/>
  <c r="C36" i="1"/>
  <c r="B36" i="1"/>
  <c r="G34" i="1"/>
  <c r="F34" i="1"/>
  <c r="E34" i="1"/>
  <c r="D34" i="1"/>
  <c r="C34" i="1"/>
  <c r="B34" i="1"/>
  <c r="G32" i="1"/>
  <c r="F32" i="1"/>
  <c r="E32" i="1"/>
  <c r="D32" i="1"/>
  <c r="C32" i="1"/>
  <c r="B32" i="1"/>
  <c r="G31" i="1"/>
  <c r="F31" i="1"/>
  <c r="E31" i="1"/>
  <c r="D31" i="1"/>
  <c r="C31" i="1"/>
  <c r="B31" i="1"/>
  <c r="G29" i="1"/>
  <c r="F29" i="1"/>
  <c r="E29" i="1"/>
  <c r="D29" i="1"/>
  <c r="C29" i="1"/>
  <c r="B29" i="1"/>
  <c r="G28" i="1"/>
  <c r="F28" i="1"/>
  <c r="E28" i="1"/>
  <c r="D28" i="1"/>
  <c r="C28" i="1"/>
  <c r="B28" i="1"/>
  <c r="G27" i="1"/>
  <c r="F27" i="1"/>
  <c r="E27" i="1"/>
  <c r="D27" i="1"/>
  <c r="C27" i="1"/>
  <c r="B27" i="1"/>
  <c r="G25" i="1"/>
  <c r="F25" i="1"/>
  <c r="E25" i="1"/>
  <c r="D25" i="1"/>
  <c r="C25" i="1"/>
  <c r="B25" i="1"/>
  <c r="G24" i="1"/>
  <c r="F24" i="1"/>
  <c r="E24" i="1"/>
  <c r="D24" i="1"/>
  <c r="C24" i="1"/>
  <c r="B24" i="1"/>
  <c r="I17" i="1"/>
  <c r="I16" i="1"/>
  <c r="I15" i="1"/>
  <c r="I14" i="1"/>
  <c r="C14" i="1"/>
  <c r="I13" i="1"/>
  <c r="C13" i="1"/>
  <c r="I12" i="1"/>
  <c r="C12" i="1"/>
  <c r="C24" i="26" l="1"/>
  <c r="D24" i="26"/>
  <c r="E24" i="26"/>
  <c r="F24" i="26"/>
  <c r="G24" i="26"/>
  <c r="C25" i="26"/>
  <c r="D25" i="26"/>
  <c r="E25" i="26"/>
  <c r="F25" i="26"/>
  <c r="G25" i="26"/>
  <c r="C27" i="26"/>
  <c r="D27" i="26"/>
  <c r="E27" i="26"/>
  <c r="F27" i="26"/>
  <c r="G27" i="26"/>
  <c r="C28" i="26"/>
  <c r="D28" i="26"/>
  <c r="E28" i="26"/>
  <c r="F28" i="26"/>
  <c r="G28" i="26"/>
  <c r="C29" i="26"/>
  <c r="D29" i="26"/>
  <c r="E29" i="26"/>
  <c r="F29" i="26"/>
  <c r="G29" i="26"/>
  <c r="C31" i="26"/>
  <c r="D31" i="26"/>
  <c r="E31" i="26"/>
  <c r="F31" i="26"/>
  <c r="G31" i="26"/>
  <c r="D32" i="26"/>
  <c r="E32" i="26"/>
  <c r="F32" i="26"/>
  <c r="G32" i="26"/>
  <c r="D34" i="26"/>
  <c r="E34" i="26"/>
  <c r="F34" i="26"/>
  <c r="G34" i="26"/>
  <c r="D36" i="26"/>
  <c r="E36" i="26"/>
  <c r="F36" i="26"/>
  <c r="G36" i="26"/>
  <c r="C37" i="26"/>
  <c r="D37" i="26"/>
  <c r="E37" i="26"/>
  <c r="F37" i="26"/>
  <c r="G37" i="26"/>
  <c r="C38" i="26"/>
  <c r="D38" i="26"/>
  <c r="E38" i="26"/>
  <c r="F38" i="26"/>
  <c r="G38" i="26"/>
  <c r="C39" i="26"/>
  <c r="D39" i="26"/>
  <c r="E39" i="26"/>
  <c r="F39" i="26"/>
  <c r="G39" i="26"/>
  <c r="B39" i="26"/>
  <c r="B38" i="26"/>
  <c r="B37" i="26"/>
  <c r="B36" i="26"/>
  <c r="B34" i="26"/>
  <c r="B32" i="26"/>
  <c r="B31" i="26"/>
  <c r="B29" i="26"/>
  <c r="B28" i="26"/>
  <c r="B27" i="26"/>
  <c r="B25" i="26"/>
  <c r="B24" i="26"/>
  <c r="F40" i="26" l="1"/>
  <c r="H28" i="26"/>
  <c r="E40" i="26"/>
  <c r="H25" i="26"/>
  <c r="H37" i="26"/>
  <c r="H29" i="26"/>
  <c r="D40" i="26"/>
  <c r="H39" i="26"/>
  <c r="H31" i="26"/>
  <c r="H24" i="26"/>
  <c r="H38" i="26"/>
  <c r="H27" i="26"/>
  <c r="G40" i="26"/>
  <c r="BE24" i="21"/>
  <c r="BC24" i="21"/>
  <c r="BE23" i="21"/>
  <c r="BC23" i="21"/>
  <c r="BE24" i="22"/>
  <c r="BC24" i="22"/>
  <c r="BE23" i="22"/>
  <c r="BC23" i="22"/>
  <c r="BE24" i="23"/>
  <c r="BC24" i="23"/>
  <c r="BE23" i="23"/>
  <c r="BC23" i="23"/>
  <c r="BE24" i="24"/>
  <c r="BC24" i="24"/>
  <c r="BE23" i="24"/>
  <c r="BC23" i="24"/>
  <c r="BE24" i="13"/>
  <c r="BC24" i="13"/>
  <c r="BE23" i="13"/>
  <c r="BC23" i="13"/>
  <c r="BE24" i="20"/>
  <c r="BC24" i="20"/>
  <c r="BE23" i="20"/>
  <c r="BC23" i="20"/>
  <c r="BE24" i="15"/>
  <c r="BE24" i="16"/>
  <c r="BE24" i="17"/>
  <c r="BE24" i="18"/>
  <c r="BE24" i="19"/>
  <c r="BE24" i="14"/>
  <c r="BC24" i="15"/>
  <c r="BC24" i="16"/>
  <c r="BC24" i="17"/>
  <c r="BC24" i="18"/>
  <c r="BC24" i="19"/>
  <c r="BC24" i="14"/>
  <c r="BE23" i="15"/>
  <c r="BE23" i="16"/>
  <c r="BE23" i="17"/>
  <c r="BE23" i="18"/>
  <c r="BE23" i="19"/>
  <c r="BE23" i="14"/>
  <c r="BC23" i="15"/>
  <c r="BC23" i="16"/>
  <c r="BC23" i="17"/>
  <c r="BC23" i="18"/>
  <c r="BC23" i="19"/>
  <c r="BC23" i="14"/>
  <c r="J17" i="26"/>
  <c r="J16" i="26"/>
  <c r="J15" i="26"/>
  <c r="J14" i="26"/>
  <c r="J12" i="26"/>
  <c r="C14" i="26"/>
  <c r="C13" i="26"/>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C22" i="13"/>
  <c r="B22" i="13"/>
  <c r="BE21" i="13"/>
  <c r="BD21" i="13"/>
  <c r="BC21" i="13"/>
  <c r="BB21" i="13"/>
  <c r="BA21" i="13"/>
  <c r="AZ21" i="13"/>
  <c r="BE20" i="13"/>
  <c r="BD20" i="13"/>
  <c r="BC20" i="13"/>
  <c r="BB20" i="13"/>
  <c r="BA20" i="13"/>
  <c r="AZ20" i="13"/>
  <c r="BE19" i="13"/>
  <c r="BD19" i="13"/>
  <c r="BC19" i="13"/>
  <c r="BB19" i="13"/>
  <c r="BA19" i="13"/>
  <c r="AZ19" i="13"/>
  <c r="BE18" i="13"/>
  <c r="BD18" i="13"/>
  <c r="BC18" i="13"/>
  <c r="BB18" i="13"/>
  <c r="BA18" i="13"/>
  <c r="AZ18" i="13"/>
  <c r="BE16" i="13"/>
  <c r="BD16" i="13"/>
  <c r="BC16" i="13"/>
  <c r="BB16" i="13"/>
  <c r="BA16" i="13"/>
  <c r="AZ16" i="13"/>
  <c r="BE14" i="13"/>
  <c r="BD14" i="13"/>
  <c r="BC14" i="13"/>
  <c r="BB14" i="13"/>
  <c r="BA14" i="13"/>
  <c r="AZ14" i="13"/>
  <c r="BE13" i="13"/>
  <c r="BD13" i="13"/>
  <c r="BC13" i="13"/>
  <c r="BB13" i="13"/>
  <c r="BA13" i="13"/>
  <c r="AZ13" i="13"/>
  <c r="BE11" i="13"/>
  <c r="BD11" i="13"/>
  <c r="BC11" i="13"/>
  <c r="BB11" i="13"/>
  <c r="BA11" i="13"/>
  <c r="AZ11" i="13"/>
  <c r="BE10" i="13"/>
  <c r="BD10" i="13"/>
  <c r="BC10" i="13"/>
  <c r="BB10" i="13"/>
  <c r="BA10" i="13"/>
  <c r="AZ10" i="13"/>
  <c r="BE9" i="13"/>
  <c r="BD9" i="13"/>
  <c r="BC9" i="13"/>
  <c r="BB9" i="13"/>
  <c r="BA9" i="13"/>
  <c r="AZ9" i="13"/>
  <c r="BE7" i="13"/>
  <c r="BD7" i="13"/>
  <c r="BC7" i="13"/>
  <c r="BB7" i="13"/>
  <c r="BA7" i="13"/>
  <c r="AZ7" i="13"/>
  <c r="BE6" i="13"/>
  <c r="BD6" i="13"/>
  <c r="BC6" i="13"/>
  <c r="BB6" i="13"/>
  <c r="BA6" i="13"/>
  <c r="AZ6" i="13"/>
  <c r="AY22" i="24"/>
  <c r="AX22" i="24"/>
  <c r="AW22" i="24"/>
  <c r="AV22" i="24"/>
  <c r="AU22" i="24"/>
  <c r="AT22" i="24"/>
  <c r="AS22" i="24"/>
  <c r="AR22" i="24"/>
  <c r="AQ22" i="24"/>
  <c r="AP22" i="24"/>
  <c r="AO22" i="24"/>
  <c r="AN22" i="24"/>
  <c r="AM22" i="24"/>
  <c r="AL22" i="24"/>
  <c r="AK22"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D22" i="24"/>
  <c r="C22" i="24"/>
  <c r="B22" i="24"/>
  <c r="BE21" i="24"/>
  <c r="BD21" i="24"/>
  <c r="BC21" i="24"/>
  <c r="BB21" i="24"/>
  <c r="BA21" i="24"/>
  <c r="AZ21" i="24"/>
  <c r="BE20" i="24"/>
  <c r="BD20" i="24"/>
  <c r="BC20" i="24"/>
  <c r="BB20" i="24"/>
  <c r="BA20" i="24"/>
  <c r="AZ20" i="24"/>
  <c r="BE19" i="24"/>
  <c r="BD19" i="24"/>
  <c r="BC19" i="24"/>
  <c r="BB19" i="24"/>
  <c r="BA19" i="24"/>
  <c r="AZ19" i="24"/>
  <c r="BE18" i="24"/>
  <c r="BD18" i="24"/>
  <c r="BC18" i="24"/>
  <c r="BB18" i="24"/>
  <c r="BA18" i="24"/>
  <c r="AZ18" i="24"/>
  <c r="BE16" i="24"/>
  <c r="BD16" i="24"/>
  <c r="BC16" i="24"/>
  <c r="BB16" i="24"/>
  <c r="BA16" i="24"/>
  <c r="AZ16" i="24"/>
  <c r="BE14" i="24"/>
  <c r="BD14" i="24"/>
  <c r="BC14" i="24"/>
  <c r="BB14" i="24"/>
  <c r="BA14" i="24"/>
  <c r="AZ14" i="24"/>
  <c r="BE13" i="24"/>
  <c r="BD13" i="24"/>
  <c r="BC13" i="24"/>
  <c r="BB13" i="24"/>
  <c r="BA13" i="24"/>
  <c r="AZ13" i="24"/>
  <c r="BE11" i="24"/>
  <c r="BD11" i="24"/>
  <c r="BC11" i="24"/>
  <c r="BB11" i="24"/>
  <c r="BA11" i="24"/>
  <c r="AZ11" i="24"/>
  <c r="BE10" i="24"/>
  <c r="BD10" i="24"/>
  <c r="BC10" i="24"/>
  <c r="BB10" i="24"/>
  <c r="BA10" i="24"/>
  <c r="AZ10" i="24"/>
  <c r="BE9" i="24"/>
  <c r="BD9" i="24"/>
  <c r="BC9" i="24"/>
  <c r="BB9" i="24"/>
  <c r="BA9" i="24"/>
  <c r="AZ9" i="24"/>
  <c r="BE7" i="24"/>
  <c r="BD7" i="24"/>
  <c r="BC7" i="24"/>
  <c r="BB7" i="24"/>
  <c r="BA7" i="24"/>
  <c r="AZ7" i="24"/>
  <c r="BE6" i="24"/>
  <c r="BD6" i="24"/>
  <c r="BC6" i="24"/>
  <c r="BC22" i="24" s="1"/>
  <c r="BB6" i="24"/>
  <c r="BB22" i="24" s="1"/>
  <c r="BA6" i="24"/>
  <c r="AZ6" i="24"/>
  <c r="AY22" i="23"/>
  <c r="AX22" i="23"/>
  <c r="AW22" i="23"/>
  <c r="AV22" i="23"/>
  <c r="AU22" i="23"/>
  <c r="AT22" i="23"/>
  <c r="AS22" i="23"/>
  <c r="AR22" i="23"/>
  <c r="AQ22" i="23"/>
  <c r="AP22" i="23"/>
  <c r="AO22" i="23"/>
  <c r="AN22" i="23"/>
  <c r="AM22" i="23"/>
  <c r="AL22" i="23"/>
  <c r="AK22" i="23"/>
  <c r="AJ22" i="23"/>
  <c r="AI22" i="23"/>
  <c r="AH22"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F22" i="23"/>
  <c r="E22" i="23"/>
  <c r="D22" i="23"/>
  <c r="C22" i="23"/>
  <c r="B22" i="23"/>
  <c r="BE21" i="23"/>
  <c r="BD21" i="23"/>
  <c r="BC21" i="23"/>
  <c r="BB21" i="23"/>
  <c r="BA21" i="23"/>
  <c r="AZ21" i="23"/>
  <c r="BE20" i="23"/>
  <c r="BD20" i="23"/>
  <c r="BC20" i="23"/>
  <c r="BB20" i="23"/>
  <c r="BA20" i="23"/>
  <c r="AZ20" i="23"/>
  <c r="BE19" i="23"/>
  <c r="BD19" i="23"/>
  <c r="BC19" i="23"/>
  <c r="BB19" i="23"/>
  <c r="BA19" i="23"/>
  <c r="AZ19" i="23"/>
  <c r="BE18" i="23"/>
  <c r="BD18" i="23"/>
  <c r="BC18" i="23"/>
  <c r="BB18" i="23"/>
  <c r="BA18" i="23"/>
  <c r="AZ18" i="23"/>
  <c r="BE16" i="23"/>
  <c r="BD16" i="23"/>
  <c r="BC16" i="23"/>
  <c r="BB16" i="23"/>
  <c r="BA16" i="23"/>
  <c r="AZ16" i="23"/>
  <c r="BE14" i="23"/>
  <c r="BD14" i="23"/>
  <c r="BC14" i="23"/>
  <c r="BB14" i="23"/>
  <c r="BA14" i="23"/>
  <c r="AZ14" i="23"/>
  <c r="BE13" i="23"/>
  <c r="BD13" i="23"/>
  <c r="BC13" i="23"/>
  <c r="BB13" i="23"/>
  <c r="BA13" i="23"/>
  <c r="AZ13" i="23"/>
  <c r="BE11" i="23"/>
  <c r="BD11" i="23"/>
  <c r="BC11" i="23"/>
  <c r="BB11" i="23"/>
  <c r="BA11" i="23"/>
  <c r="AZ11" i="23"/>
  <c r="BE10" i="23"/>
  <c r="BD10" i="23"/>
  <c r="BC10" i="23"/>
  <c r="BB10" i="23"/>
  <c r="BA10" i="23"/>
  <c r="AZ10" i="23"/>
  <c r="BE9" i="23"/>
  <c r="BD9" i="23"/>
  <c r="BC9" i="23"/>
  <c r="BB9" i="23"/>
  <c r="BA9" i="23"/>
  <c r="AZ9" i="23"/>
  <c r="BE7" i="23"/>
  <c r="BD7" i="23"/>
  <c r="BC7" i="23"/>
  <c r="BB7" i="23"/>
  <c r="BA7" i="23"/>
  <c r="AZ7" i="23"/>
  <c r="BE6" i="23"/>
  <c r="BD6" i="23"/>
  <c r="BC6" i="23"/>
  <c r="BB6" i="23"/>
  <c r="BA6" i="23"/>
  <c r="AZ6" i="23"/>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A22" i="22"/>
  <c r="Z22" i="22"/>
  <c r="Y22" i="22"/>
  <c r="X22" i="22"/>
  <c r="W22" i="22"/>
  <c r="V22" i="22"/>
  <c r="U22" i="22"/>
  <c r="T22" i="22"/>
  <c r="S22" i="22"/>
  <c r="R22" i="22"/>
  <c r="Q22" i="22"/>
  <c r="P22" i="22"/>
  <c r="O22" i="22"/>
  <c r="N22" i="22"/>
  <c r="M22" i="22"/>
  <c r="L22" i="22"/>
  <c r="K22" i="22"/>
  <c r="J22" i="22"/>
  <c r="I22" i="22"/>
  <c r="H22" i="22"/>
  <c r="G22" i="22"/>
  <c r="F22" i="22"/>
  <c r="E22" i="22"/>
  <c r="D22" i="22"/>
  <c r="C22" i="22"/>
  <c r="B22" i="22"/>
  <c r="BE21" i="22"/>
  <c r="BD21" i="22"/>
  <c r="BC21" i="22"/>
  <c r="BB21" i="22"/>
  <c r="BA21" i="22"/>
  <c r="AZ21" i="22"/>
  <c r="BE20" i="22"/>
  <c r="BD20" i="22"/>
  <c r="BC20" i="22"/>
  <c r="BB20" i="22"/>
  <c r="BA20" i="22"/>
  <c r="AZ20" i="22"/>
  <c r="BE19" i="22"/>
  <c r="BD19" i="22"/>
  <c r="BC19" i="22"/>
  <c r="BB19" i="22"/>
  <c r="BA19" i="22"/>
  <c r="AZ19" i="22"/>
  <c r="BE18" i="22"/>
  <c r="BD18" i="22"/>
  <c r="BC18" i="22"/>
  <c r="BB18" i="22"/>
  <c r="BA18" i="22"/>
  <c r="AZ18" i="22"/>
  <c r="BE16" i="22"/>
  <c r="BD16" i="22"/>
  <c r="BC16" i="22"/>
  <c r="BB16" i="22"/>
  <c r="BA16" i="22"/>
  <c r="AZ16" i="22"/>
  <c r="BE14" i="22"/>
  <c r="BD14" i="22"/>
  <c r="BC14" i="22"/>
  <c r="BB14" i="22"/>
  <c r="BA14" i="22"/>
  <c r="AZ14" i="22"/>
  <c r="BE13" i="22"/>
  <c r="BD13" i="22"/>
  <c r="BC13" i="22"/>
  <c r="BB13" i="22"/>
  <c r="BA13" i="22"/>
  <c r="AZ13" i="22"/>
  <c r="BE11" i="22"/>
  <c r="BD11" i="22"/>
  <c r="BC11" i="22"/>
  <c r="BB11" i="22"/>
  <c r="BA11" i="22"/>
  <c r="AZ11" i="22"/>
  <c r="BE10" i="22"/>
  <c r="BD10" i="22"/>
  <c r="BC10" i="22"/>
  <c r="BB10" i="22"/>
  <c r="BA10" i="22"/>
  <c r="AZ10" i="22"/>
  <c r="BE9" i="22"/>
  <c r="BD9" i="22"/>
  <c r="BC9" i="22"/>
  <c r="BB9" i="22"/>
  <c r="BA9" i="22"/>
  <c r="AZ9" i="22"/>
  <c r="BE7" i="22"/>
  <c r="BD7" i="22"/>
  <c r="BC7" i="22"/>
  <c r="BB7" i="22"/>
  <c r="BA7" i="22"/>
  <c r="AZ7" i="22"/>
  <c r="AZ22" i="22" s="1"/>
  <c r="BE6" i="22"/>
  <c r="BD6" i="22"/>
  <c r="BC6" i="22"/>
  <c r="BB6" i="22"/>
  <c r="BA6" i="22"/>
  <c r="AZ6" i="22"/>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B22" i="21"/>
  <c r="BE21" i="21"/>
  <c r="BD21" i="21"/>
  <c r="BC21" i="21"/>
  <c r="BB21" i="21"/>
  <c r="BA21" i="21"/>
  <c r="AZ21" i="21"/>
  <c r="BE20" i="21"/>
  <c r="BD20" i="21"/>
  <c r="BC20" i="21"/>
  <c r="BB20" i="21"/>
  <c r="BA20" i="21"/>
  <c r="AZ20" i="21"/>
  <c r="BE19" i="21"/>
  <c r="BD19" i="21"/>
  <c r="BC19" i="21"/>
  <c r="BB19" i="21"/>
  <c r="BA19" i="21"/>
  <c r="AZ19" i="21"/>
  <c r="BE18" i="21"/>
  <c r="BD18" i="21"/>
  <c r="BC18" i="21"/>
  <c r="BB18" i="21"/>
  <c r="BA18" i="21"/>
  <c r="AZ18" i="21"/>
  <c r="BE16" i="21"/>
  <c r="BD16" i="21"/>
  <c r="BC16" i="21"/>
  <c r="BB16" i="21"/>
  <c r="BA16" i="21"/>
  <c r="AZ16" i="21"/>
  <c r="BE14" i="21"/>
  <c r="BD14" i="21"/>
  <c r="BC14" i="21"/>
  <c r="BB14" i="21"/>
  <c r="BA14" i="21"/>
  <c r="AZ14" i="21"/>
  <c r="BE13" i="21"/>
  <c r="BD13" i="21"/>
  <c r="BC13" i="21"/>
  <c r="BB13" i="21"/>
  <c r="BA13" i="21"/>
  <c r="AZ13" i="21"/>
  <c r="BE11" i="21"/>
  <c r="BD11" i="21"/>
  <c r="BC11" i="21"/>
  <c r="BB11" i="21"/>
  <c r="BA11" i="21"/>
  <c r="AZ11" i="21"/>
  <c r="BE10" i="21"/>
  <c r="BD10" i="21"/>
  <c r="BC10" i="21"/>
  <c r="BB10" i="21"/>
  <c r="BA10" i="21"/>
  <c r="AZ10" i="21"/>
  <c r="BE9" i="21"/>
  <c r="BD9" i="21"/>
  <c r="BC9" i="21"/>
  <c r="BB9" i="21"/>
  <c r="BA9" i="21"/>
  <c r="AZ9" i="21"/>
  <c r="BE7" i="21"/>
  <c r="BD7" i="21"/>
  <c r="BC7" i="21"/>
  <c r="BB7" i="21"/>
  <c r="BA7" i="21"/>
  <c r="AZ7" i="21"/>
  <c r="BE6" i="21"/>
  <c r="BD6" i="21"/>
  <c r="BC6" i="21"/>
  <c r="BB6" i="21"/>
  <c r="BA6" i="21"/>
  <c r="AZ6" i="21"/>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T22" i="20"/>
  <c r="S22" i="20"/>
  <c r="R22" i="20"/>
  <c r="Q22" i="20"/>
  <c r="P22" i="20"/>
  <c r="O22" i="20"/>
  <c r="N22" i="20"/>
  <c r="M22" i="20"/>
  <c r="L22" i="20"/>
  <c r="K22" i="20"/>
  <c r="J22" i="20"/>
  <c r="I22" i="20"/>
  <c r="H22" i="20"/>
  <c r="G22" i="20"/>
  <c r="F22" i="20"/>
  <c r="E22" i="20"/>
  <c r="D22" i="20"/>
  <c r="C22" i="20"/>
  <c r="B22" i="20"/>
  <c r="BE21" i="20"/>
  <c r="BD21" i="20"/>
  <c r="BC21" i="20"/>
  <c r="BB21" i="20"/>
  <c r="BA21" i="20"/>
  <c r="AZ21" i="20"/>
  <c r="BE20" i="20"/>
  <c r="BD20" i="20"/>
  <c r="BC20" i="20"/>
  <c r="BB20" i="20"/>
  <c r="BA20" i="20"/>
  <c r="AZ20" i="20"/>
  <c r="BE19" i="20"/>
  <c r="BD19" i="20"/>
  <c r="BC19" i="20"/>
  <c r="BB19" i="20"/>
  <c r="BA19" i="20"/>
  <c r="AZ19" i="20"/>
  <c r="BE18" i="20"/>
  <c r="BD18" i="20"/>
  <c r="BC18" i="20"/>
  <c r="BB18" i="20"/>
  <c r="BA18" i="20"/>
  <c r="AZ18" i="20"/>
  <c r="BE16" i="20"/>
  <c r="BD16" i="20"/>
  <c r="BC16" i="20"/>
  <c r="BB16" i="20"/>
  <c r="BA16" i="20"/>
  <c r="AZ16" i="20"/>
  <c r="BE14" i="20"/>
  <c r="BD14" i="20"/>
  <c r="BC14" i="20"/>
  <c r="BB14" i="20"/>
  <c r="BA14" i="20"/>
  <c r="AZ14" i="20"/>
  <c r="BE13" i="20"/>
  <c r="BD13" i="20"/>
  <c r="BC13" i="20"/>
  <c r="BB13" i="20"/>
  <c r="BA13" i="20"/>
  <c r="AZ13" i="20"/>
  <c r="BE11" i="20"/>
  <c r="BD11" i="20"/>
  <c r="BC11" i="20"/>
  <c r="BB11" i="20"/>
  <c r="BA11" i="20"/>
  <c r="AZ11" i="20"/>
  <c r="BE10" i="20"/>
  <c r="BD10" i="20"/>
  <c r="BC10" i="20"/>
  <c r="BB10" i="20"/>
  <c r="BA10" i="20"/>
  <c r="AZ10" i="20"/>
  <c r="BE9" i="20"/>
  <c r="BD9" i="20"/>
  <c r="BC9" i="20"/>
  <c r="BB9" i="20"/>
  <c r="BA9" i="20"/>
  <c r="AZ9" i="20"/>
  <c r="BE7" i="20"/>
  <c r="BE22" i="20" s="1"/>
  <c r="BD7" i="20"/>
  <c r="BC7" i="20"/>
  <c r="BB7" i="20"/>
  <c r="BA7" i="20"/>
  <c r="AZ7" i="20"/>
  <c r="BE6" i="20"/>
  <c r="BD6" i="20"/>
  <c r="BC6" i="20"/>
  <c r="BB6" i="20"/>
  <c r="BB22" i="20" s="1"/>
  <c r="BA6" i="20"/>
  <c r="AZ6" i="20"/>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Z22" i="19"/>
  <c r="Y22" i="19"/>
  <c r="X22" i="19"/>
  <c r="W22" i="19"/>
  <c r="V22" i="19"/>
  <c r="U22" i="19"/>
  <c r="T22" i="19"/>
  <c r="S22" i="19"/>
  <c r="R22" i="19"/>
  <c r="Q22" i="19"/>
  <c r="P22" i="19"/>
  <c r="O22" i="19"/>
  <c r="N22" i="19"/>
  <c r="M22" i="19"/>
  <c r="L22" i="19"/>
  <c r="K22" i="19"/>
  <c r="J22" i="19"/>
  <c r="I22" i="19"/>
  <c r="H22" i="19"/>
  <c r="G22" i="19"/>
  <c r="F22" i="19"/>
  <c r="E22" i="19"/>
  <c r="D22" i="19"/>
  <c r="C22" i="19"/>
  <c r="B22" i="19"/>
  <c r="BE21" i="19"/>
  <c r="BD21" i="19"/>
  <c r="BC21" i="19"/>
  <c r="BB21" i="19"/>
  <c r="BA21" i="19"/>
  <c r="AZ21" i="19"/>
  <c r="BE20" i="19"/>
  <c r="BD20" i="19"/>
  <c r="BC20" i="19"/>
  <c r="BB20" i="19"/>
  <c r="BA20" i="19"/>
  <c r="AZ20" i="19"/>
  <c r="BE19" i="19"/>
  <c r="BD19" i="19"/>
  <c r="BC19" i="19"/>
  <c r="BB19" i="19"/>
  <c r="BA19" i="19"/>
  <c r="AZ19" i="19"/>
  <c r="BE18" i="19"/>
  <c r="BD18" i="19"/>
  <c r="BC18" i="19"/>
  <c r="BB18" i="19"/>
  <c r="BA18" i="19"/>
  <c r="AZ18" i="19"/>
  <c r="BE16" i="19"/>
  <c r="BD16" i="19"/>
  <c r="BC16" i="19"/>
  <c r="BB16" i="19"/>
  <c r="BA16" i="19"/>
  <c r="AZ16" i="19"/>
  <c r="BE14" i="19"/>
  <c r="BD14" i="19"/>
  <c r="BC14" i="19"/>
  <c r="BB14" i="19"/>
  <c r="BA14" i="19"/>
  <c r="AZ14" i="19"/>
  <c r="BE13" i="19"/>
  <c r="BD13" i="19"/>
  <c r="BC13" i="19"/>
  <c r="BB13" i="19"/>
  <c r="BA13" i="19"/>
  <c r="AZ13" i="19"/>
  <c r="BE11" i="19"/>
  <c r="BD11" i="19"/>
  <c r="BC11" i="19"/>
  <c r="BB11" i="19"/>
  <c r="BA11" i="19"/>
  <c r="AZ11" i="19"/>
  <c r="BE10" i="19"/>
  <c r="BD10" i="19"/>
  <c r="BC10" i="19"/>
  <c r="BB10" i="19"/>
  <c r="BA10" i="19"/>
  <c r="AZ10" i="19"/>
  <c r="BE9" i="19"/>
  <c r="BD9" i="19"/>
  <c r="BC9" i="19"/>
  <c r="BB9" i="19"/>
  <c r="BA9" i="19"/>
  <c r="AZ9" i="19"/>
  <c r="BE7" i="19"/>
  <c r="BD7" i="19"/>
  <c r="BC7" i="19"/>
  <c r="BB7" i="19"/>
  <c r="BA7" i="19"/>
  <c r="AZ7" i="19"/>
  <c r="BE6" i="19"/>
  <c r="BD6" i="19"/>
  <c r="BD22" i="19" s="1"/>
  <c r="BC6" i="19"/>
  <c r="BB6" i="19"/>
  <c r="BA6" i="19"/>
  <c r="AZ6" i="19"/>
  <c r="AY22" i="18"/>
  <c r="AX22" i="18"/>
  <c r="AW22" i="18"/>
  <c r="AV22" i="18"/>
  <c r="AU22" i="18"/>
  <c r="AT22" i="18"/>
  <c r="AS22" i="18"/>
  <c r="AR22" i="18"/>
  <c r="AQ22" i="18"/>
  <c r="AP22" i="18"/>
  <c r="AO22" i="18"/>
  <c r="AN22" i="18"/>
  <c r="AM22" i="18"/>
  <c r="AL22" i="18"/>
  <c r="AK22" i="18"/>
  <c r="AJ22" i="18"/>
  <c r="AI22" i="18"/>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B22" i="18"/>
  <c r="BE21" i="18"/>
  <c r="BD21" i="18"/>
  <c r="BC21" i="18"/>
  <c r="BB21" i="18"/>
  <c r="BA21" i="18"/>
  <c r="AZ21" i="18"/>
  <c r="BE20" i="18"/>
  <c r="BD20" i="18"/>
  <c r="BC20" i="18"/>
  <c r="BB20" i="18"/>
  <c r="BA20" i="18"/>
  <c r="AZ20" i="18"/>
  <c r="BE19" i="18"/>
  <c r="BD19" i="18"/>
  <c r="BC19" i="18"/>
  <c r="BB19" i="18"/>
  <c r="BA19" i="18"/>
  <c r="AZ19" i="18"/>
  <c r="BE18" i="18"/>
  <c r="BD18" i="18"/>
  <c r="BC18" i="18"/>
  <c r="BB18" i="18"/>
  <c r="BA18" i="18"/>
  <c r="AZ18" i="18"/>
  <c r="BE16" i="18"/>
  <c r="BD16" i="18"/>
  <c r="BC16" i="18"/>
  <c r="BB16" i="18"/>
  <c r="BA16" i="18"/>
  <c r="AZ16" i="18"/>
  <c r="BE14" i="18"/>
  <c r="BD14" i="18"/>
  <c r="BC14" i="18"/>
  <c r="BB14" i="18"/>
  <c r="BA14" i="18"/>
  <c r="AZ14" i="18"/>
  <c r="BE13" i="18"/>
  <c r="BD13" i="18"/>
  <c r="BC13" i="18"/>
  <c r="BB13" i="18"/>
  <c r="BA13" i="18"/>
  <c r="AZ13" i="18"/>
  <c r="BE11" i="18"/>
  <c r="BD11" i="18"/>
  <c r="BC11" i="18"/>
  <c r="BB11" i="18"/>
  <c r="BA11" i="18"/>
  <c r="AZ11" i="18"/>
  <c r="BE10" i="18"/>
  <c r="BD10" i="18"/>
  <c r="BC10" i="18"/>
  <c r="BB10" i="18"/>
  <c r="BA10" i="18"/>
  <c r="AZ10" i="18"/>
  <c r="BE9" i="18"/>
  <c r="BD9" i="18"/>
  <c r="BC9" i="18"/>
  <c r="BB9" i="18"/>
  <c r="BA9" i="18"/>
  <c r="AZ9" i="18"/>
  <c r="BE7" i="18"/>
  <c r="BD7" i="18"/>
  <c r="BC7" i="18"/>
  <c r="BB7" i="18"/>
  <c r="BA7" i="18"/>
  <c r="AZ7" i="18"/>
  <c r="AZ22" i="18" s="1"/>
  <c r="BE6" i="18"/>
  <c r="BD6" i="18"/>
  <c r="BC6" i="18"/>
  <c r="BB6" i="18"/>
  <c r="BA6" i="18"/>
  <c r="AZ6" i="18"/>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B22" i="17"/>
  <c r="BE21" i="17"/>
  <c r="BD21" i="17"/>
  <c r="BC21" i="17"/>
  <c r="BB21" i="17"/>
  <c r="BA21" i="17"/>
  <c r="AZ21" i="17"/>
  <c r="BE20" i="17"/>
  <c r="BD20" i="17"/>
  <c r="BC20" i="17"/>
  <c r="BB20" i="17"/>
  <c r="BA20" i="17"/>
  <c r="AZ20" i="17"/>
  <c r="BE19" i="17"/>
  <c r="BD19" i="17"/>
  <c r="BC19" i="17"/>
  <c r="BB19" i="17"/>
  <c r="BA19" i="17"/>
  <c r="AZ19" i="17"/>
  <c r="BE18" i="17"/>
  <c r="BD18" i="17"/>
  <c r="BC18" i="17"/>
  <c r="BB18" i="17"/>
  <c r="BA18" i="17"/>
  <c r="AZ18" i="17"/>
  <c r="BE16" i="17"/>
  <c r="BD16" i="17"/>
  <c r="BC16" i="17"/>
  <c r="BB16" i="17"/>
  <c r="BA16" i="17"/>
  <c r="AZ16" i="17"/>
  <c r="BE14" i="17"/>
  <c r="BD14" i="17"/>
  <c r="BC14" i="17"/>
  <c r="BB14" i="17"/>
  <c r="BA14" i="17"/>
  <c r="AZ14" i="17"/>
  <c r="BE13" i="17"/>
  <c r="BD13" i="17"/>
  <c r="BC13" i="17"/>
  <c r="BB13" i="17"/>
  <c r="BA13" i="17"/>
  <c r="AZ13" i="17"/>
  <c r="BE11" i="17"/>
  <c r="BD11" i="17"/>
  <c r="BC11" i="17"/>
  <c r="BB11" i="17"/>
  <c r="BA11" i="17"/>
  <c r="AZ11" i="17"/>
  <c r="BE10" i="17"/>
  <c r="BD10" i="17"/>
  <c r="BC10" i="17"/>
  <c r="BB10" i="17"/>
  <c r="BA10" i="17"/>
  <c r="AZ10" i="17"/>
  <c r="BE9" i="17"/>
  <c r="BD9" i="17"/>
  <c r="BC9" i="17"/>
  <c r="BB9" i="17"/>
  <c r="BA9" i="17"/>
  <c r="AZ9" i="17"/>
  <c r="BE7" i="17"/>
  <c r="BD7" i="17"/>
  <c r="BC7" i="17"/>
  <c r="BB7" i="17"/>
  <c r="BA7" i="17"/>
  <c r="AZ7" i="17"/>
  <c r="BE6" i="17"/>
  <c r="BD6" i="17"/>
  <c r="BC6" i="17"/>
  <c r="BB6" i="17"/>
  <c r="BA6" i="17"/>
  <c r="AZ6" i="17"/>
  <c r="AY22" i="16"/>
  <c r="AX22" i="16"/>
  <c r="AW22" i="16"/>
  <c r="AV22"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C22" i="16"/>
  <c r="B22" i="16"/>
  <c r="BE21" i="16"/>
  <c r="BD21" i="16"/>
  <c r="BC21" i="16"/>
  <c r="BB21" i="16"/>
  <c r="BA21" i="16"/>
  <c r="AZ21" i="16"/>
  <c r="BE20" i="16"/>
  <c r="BD20" i="16"/>
  <c r="BC20" i="16"/>
  <c r="BB20" i="16"/>
  <c r="BA20" i="16"/>
  <c r="AZ20" i="16"/>
  <c r="BE19" i="16"/>
  <c r="BD19" i="16"/>
  <c r="BC19" i="16"/>
  <c r="BB19" i="16"/>
  <c r="BA19" i="16"/>
  <c r="AZ19" i="16"/>
  <c r="BE18" i="16"/>
  <c r="BD18" i="16"/>
  <c r="BC18" i="16"/>
  <c r="BB18" i="16"/>
  <c r="BA18" i="16"/>
  <c r="AZ18" i="16"/>
  <c r="BE16" i="16"/>
  <c r="BD16" i="16"/>
  <c r="BC16" i="16"/>
  <c r="BB16" i="16"/>
  <c r="BA16" i="16"/>
  <c r="AZ16" i="16"/>
  <c r="BE14" i="16"/>
  <c r="BD14" i="16"/>
  <c r="BC14" i="16"/>
  <c r="BB14" i="16"/>
  <c r="BA14" i="16"/>
  <c r="AZ14" i="16"/>
  <c r="BE13" i="16"/>
  <c r="BD13" i="16"/>
  <c r="BC13" i="16"/>
  <c r="BB13" i="16"/>
  <c r="BA13" i="16"/>
  <c r="AZ13" i="16"/>
  <c r="BE11" i="16"/>
  <c r="BD11" i="16"/>
  <c r="BC11" i="16"/>
  <c r="BB11" i="16"/>
  <c r="BA11" i="16"/>
  <c r="AZ11" i="16"/>
  <c r="BE10" i="16"/>
  <c r="BD10" i="16"/>
  <c r="BC10" i="16"/>
  <c r="BB10" i="16"/>
  <c r="BA10" i="16"/>
  <c r="AZ10" i="16"/>
  <c r="BE9" i="16"/>
  <c r="BD9" i="16"/>
  <c r="BC9" i="16"/>
  <c r="BB9" i="16"/>
  <c r="BA9" i="16"/>
  <c r="AZ9" i="16"/>
  <c r="BE7" i="16"/>
  <c r="BD7" i="16"/>
  <c r="BC7" i="16"/>
  <c r="BB7" i="16"/>
  <c r="BA7" i="16"/>
  <c r="AZ7" i="16"/>
  <c r="BE6" i="16"/>
  <c r="BD6" i="16"/>
  <c r="BC6" i="16"/>
  <c r="BB6" i="16"/>
  <c r="BB22" i="16" s="1"/>
  <c r="BA6" i="16"/>
  <c r="AZ6" i="16"/>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E21" i="15"/>
  <c r="BD21" i="15"/>
  <c r="BC21" i="15"/>
  <c r="BB21" i="15"/>
  <c r="BA21" i="15"/>
  <c r="AZ21" i="15"/>
  <c r="BE20" i="15"/>
  <c r="BD20" i="15"/>
  <c r="BC20" i="15"/>
  <c r="BB20" i="15"/>
  <c r="BA20" i="15"/>
  <c r="AZ20" i="15"/>
  <c r="BE19" i="15"/>
  <c r="BD19" i="15"/>
  <c r="BC19" i="15"/>
  <c r="BB19" i="15"/>
  <c r="BA19" i="15"/>
  <c r="AZ19" i="15"/>
  <c r="BE18" i="15"/>
  <c r="BD18" i="15"/>
  <c r="BC18" i="15"/>
  <c r="BB18" i="15"/>
  <c r="BA18" i="15"/>
  <c r="AZ18" i="15"/>
  <c r="BE16" i="15"/>
  <c r="BD16" i="15"/>
  <c r="BC16" i="15"/>
  <c r="BB16" i="15"/>
  <c r="BA16" i="15"/>
  <c r="AZ16" i="15"/>
  <c r="BE14" i="15"/>
  <c r="BD14" i="15"/>
  <c r="BC14" i="15"/>
  <c r="BB14" i="15"/>
  <c r="BA14" i="15"/>
  <c r="AZ14" i="15"/>
  <c r="BE13" i="15"/>
  <c r="BD13" i="15"/>
  <c r="BC13" i="15"/>
  <c r="BB13" i="15"/>
  <c r="BA13" i="15"/>
  <c r="AZ13" i="15"/>
  <c r="BE11" i="15"/>
  <c r="BD11" i="15"/>
  <c r="BC11" i="15"/>
  <c r="BB11" i="15"/>
  <c r="BA11" i="15"/>
  <c r="AZ11" i="15"/>
  <c r="BE10" i="15"/>
  <c r="BD10" i="15"/>
  <c r="BC10" i="15"/>
  <c r="BB10" i="15"/>
  <c r="BA10" i="15"/>
  <c r="AZ10" i="15"/>
  <c r="BE9" i="15"/>
  <c r="BD9" i="15"/>
  <c r="BC9" i="15"/>
  <c r="BB9" i="15"/>
  <c r="BA9" i="15"/>
  <c r="AZ9" i="15"/>
  <c r="BE7" i="15"/>
  <c r="BD7" i="15"/>
  <c r="BC7" i="15"/>
  <c r="BB7" i="15"/>
  <c r="BA7" i="15"/>
  <c r="AZ7" i="15"/>
  <c r="BE6" i="15"/>
  <c r="BD6" i="15"/>
  <c r="BC6" i="15"/>
  <c r="BB6" i="15"/>
  <c r="BA6" i="15"/>
  <c r="AZ6" i="15"/>
  <c r="BA20" i="14"/>
  <c r="BB20" i="14"/>
  <c r="BB19" i="14"/>
  <c r="BA18" i="14"/>
  <c r="BA19" i="14"/>
  <c r="BA21" i="14"/>
  <c r="AZ18" i="14"/>
  <c r="AZ19" i="14"/>
  <c r="C22" i="14"/>
  <c r="B22" i="14"/>
  <c r="AZ11" i="14"/>
  <c r="BA10" i="14"/>
  <c r="AZ9" i="14"/>
  <c r="BA9" i="14"/>
  <c r="BB9" i="14"/>
  <c r="BC9" i="14"/>
  <c r="BD9" i="14"/>
  <c r="AZ10" i="14"/>
  <c r="BB10" i="14"/>
  <c r="BC10" i="14"/>
  <c r="BD10" i="14"/>
  <c r="BA11" i="14"/>
  <c r="BB11" i="14"/>
  <c r="BC11" i="14"/>
  <c r="BD11" i="14"/>
  <c r="AZ13" i="14"/>
  <c r="BA13" i="14"/>
  <c r="BB13" i="14"/>
  <c r="BC13" i="14"/>
  <c r="BD13" i="14"/>
  <c r="AZ14" i="14"/>
  <c r="BA14" i="14"/>
  <c r="BB14" i="14"/>
  <c r="BC14" i="14"/>
  <c r="BD14" i="14"/>
  <c r="AZ16" i="14"/>
  <c r="BA16" i="14"/>
  <c r="BB16" i="14"/>
  <c r="BC16" i="14"/>
  <c r="BD16" i="14"/>
  <c r="BB18" i="14"/>
  <c r="BC18" i="14"/>
  <c r="BD18" i="14"/>
  <c r="BC19" i="14"/>
  <c r="BD19" i="14"/>
  <c r="AZ20" i="14"/>
  <c r="BC20" i="14"/>
  <c r="BD20" i="14"/>
  <c r="AZ21" i="14"/>
  <c r="BB21" i="14"/>
  <c r="BC21" i="14"/>
  <c r="BD21" i="14"/>
  <c r="BE6" i="14"/>
  <c r="BE7" i="14"/>
  <c r="BD7" i="14"/>
  <c r="BD6" i="14"/>
  <c r="BC7" i="14"/>
  <c r="BC6" i="14"/>
  <c r="BB6" i="14"/>
  <c r="BB7" i="14"/>
  <c r="BA7" i="14"/>
  <c r="AZ7" i="14"/>
  <c r="AZ6" i="14"/>
  <c r="BA6" i="14"/>
  <c r="BE9" i="14"/>
  <c r="BE10" i="14"/>
  <c r="BE11" i="14"/>
  <c r="BE13" i="14"/>
  <c r="BE14" i="14"/>
  <c r="BE16" i="14"/>
  <c r="BE18" i="14"/>
  <c r="BE19" i="14"/>
  <c r="BE20" i="14"/>
  <c r="BE21" i="14"/>
  <c r="J13" i="26"/>
  <c r="C12" i="26"/>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D22" i="14"/>
  <c r="F41" i="1"/>
  <c r="E41" i="1"/>
  <c r="C41" i="1"/>
  <c r="D41" i="1"/>
  <c r="B41" i="1"/>
  <c r="G41" i="1"/>
  <c r="G45" i="1" l="1"/>
  <c r="E45" i="1"/>
  <c r="G41" i="12"/>
  <c r="G41" i="26" s="1"/>
  <c r="E41" i="12"/>
  <c r="E41" i="26" s="1"/>
  <c r="H34" i="12"/>
  <c r="H32" i="12"/>
  <c r="C34" i="26"/>
  <c r="H34" i="26" s="1"/>
  <c r="BA22" i="18"/>
  <c r="C32" i="26"/>
  <c r="E42" i="26"/>
  <c r="G42" i="26"/>
  <c r="H28" i="12"/>
  <c r="H38" i="12"/>
  <c r="H28" i="1"/>
  <c r="H38" i="1"/>
  <c r="BB22" i="17"/>
  <c r="BD22" i="21"/>
  <c r="AZ22" i="16"/>
  <c r="AZ22" i="14"/>
  <c r="BB22" i="15"/>
  <c r="AZ22" i="17"/>
  <c r="AZ22" i="21"/>
  <c r="BB22" i="23"/>
  <c r="BD22" i="23"/>
  <c r="AZ22" i="24"/>
  <c r="AZ22" i="13"/>
  <c r="BC22" i="15"/>
  <c r="BA22" i="16"/>
  <c r="BA22" i="17"/>
  <c r="BC22" i="19"/>
  <c r="BE22" i="19"/>
  <c r="BE22" i="22"/>
  <c r="H29" i="12"/>
  <c r="BC22" i="23"/>
  <c r="BE22" i="23"/>
  <c r="H37" i="12"/>
  <c r="BA22" i="13"/>
  <c r="BB22" i="21"/>
  <c r="AZ22" i="23"/>
  <c r="BD22" i="13"/>
  <c r="BC22" i="17"/>
  <c r="BE22" i="17"/>
  <c r="BA22" i="19"/>
  <c r="BC22" i="21"/>
  <c r="BE22" i="21"/>
  <c r="BA22" i="22"/>
  <c r="BA22" i="23"/>
  <c r="BE22" i="24"/>
  <c r="BC22" i="13"/>
  <c r="BE22" i="13"/>
  <c r="AZ22" i="15"/>
  <c r="BA22" i="15"/>
  <c r="BE22" i="16"/>
  <c r="BB22" i="18"/>
  <c r="AZ22" i="19"/>
  <c r="BB22" i="22"/>
  <c r="BD22" i="17"/>
  <c r="BD22" i="24"/>
  <c r="BB22" i="13"/>
  <c r="BD22" i="18"/>
  <c r="BB22" i="19"/>
  <c r="BC22" i="18"/>
  <c r="BE22" i="18"/>
  <c r="BA22" i="24"/>
  <c r="BD22" i="22"/>
  <c r="BC22" i="22"/>
  <c r="BA22" i="21"/>
  <c r="BA22" i="20"/>
  <c r="AZ22" i="20"/>
  <c r="BC22" i="20"/>
  <c r="BD22" i="20"/>
  <c r="H31" i="1"/>
  <c r="BC22" i="16"/>
  <c r="BD22" i="16"/>
  <c r="BE22" i="15"/>
  <c r="BD22" i="15"/>
  <c r="BB22" i="14"/>
  <c r="BC22" i="14"/>
  <c r="BD22" i="14"/>
  <c r="BA22" i="14"/>
  <c r="BE22" i="14"/>
  <c r="C36" i="26" l="1"/>
  <c r="H36" i="26" s="1"/>
  <c r="H32" i="1"/>
  <c r="H32" i="26"/>
  <c r="H25" i="12"/>
  <c r="H31" i="12"/>
  <c r="H24" i="12"/>
  <c r="H37" i="1"/>
  <c r="H24" i="1"/>
  <c r="H27" i="1"/>
  <c r="H27" i="12"/>
  <c r="H39" i="1"/>
  <c r="H36" i="12"/>
  <c r="H34" i="1"/>
  <c r="H36" i="1"/>
  <c r="H25" i="1"/>
  <c r="H39" i="12"/>
  <c r="H29" i="1"/>
  <c r="F40" i="12"/>
  <c r="C40" i="12"/>
  <c r="D40" i="12"/>
  <c r="B40" i="12"/>
  <c r="E40" i="12"/>
  <c r="C40" i="1"/>
  <c r="E40" i="1"/>
  <c r="J41" i="1"/>
  <c r="B40" i="1"/>
  <c r="H41" i="1"/>
  <c r="F40" i="1"/>
  <c r="K41" i="1"/>
  <c r="I41" i="1"/>
  <c r="D40" i="1"/>
  <c r="G40" i="12"/>
  <c r="L41" i="1"/>
  <c r="G40" i="1"/>
  <c r="H40" i="26" l="1"/>
  <c r="C40" i="26"/>
  <c r="B40" i="26"/>
  <c r="H40" i="1"/>
  <c r="H40" i="12" l="1"/>
</calcChain>
</file>

<file path=xl/sharedStrings.xml><?xml version="1.0" encoding="utf-8"?>
<sst xmlns="http://schemas.openxmlformats.org/spreadsheetml/2006/main" count="918" uniqueCount="121">
  <si>
    <t>Program</t>
  </si>
  <si>
    <t>CONTRACT #:</t>
  </si>
  <si>
    <t>FEDERAL ID #</t>
  </si>
  <si>
    <t>(A)</t>
  </si>
  <si>
    <t>(B)</t>
  </si>
  <si>
    <t>(C)</t>
  </si>
  <si>
    <t>(D)</t>
  </si>
  <si>
    <t>(E)</t>
  </si>
  <si>
    <t>(F)</t>
  </si>
  <si>
    <t>AUTHORIZED SIGNATURE</t>
  </si>
  <si>
    <r>
      <t>DATE:</t>
    </r>
    <r>
      <rPr>
        <b/>
        <sz val="14"/>
        <color indexed="12"/>
        <rFont val="Arial"/>
        <family val="2"/>
      </rPr>
      <t xml:space="preserve"> </t>
    </r>
  </si>
  <si>
    <t>TITLE:</t>
  </si>
  <si>
    <t>Georgia Criminal Justice Coordinating Council</t>
  </si>
  <si>
    <t>MONTHLY WORKSHEET FOR SUMMARIZING OUTCOME DATA</t>
  </si>
  <si>
    <t>CONTACT PERSON/TELEPHONE #:</t>
  </si>
  <si>
    <t>OUTCOME MEASURES</t>
  </si>
  <si>
    <t>Physical and Emotional Needs:</t>
  </si>
  <si>
    <t>STRONGLY</t>
  </si>
  <si>
    <t>AGREE</t>
  </si>
  <si>
    <t>NEUTRAL</t>
  </si>
  <si>
    <t>DISAGREE</t>
  </si>
  <si>
    <t xml:space="preserve">STRONGLY </t>
  </si>
  <si>
    <t>ENTER Below:</t>
  </si>
  <si>
    <t>NUMBER OF</t>
  </si>
  <si>
    <t>RESPONSES</t>
  </si>
  <si>
    <t xml:space="preserve">TOTALS </t>
  </si>
  <si>
    <t>Respondent #</t>
  </si>
  <si>
    <t>75-432156</t>
  </si>
  <si>
    <t>Strongly</t>
  </si>
  <si>
    <t>Agree</t>
  </si>
  <si>
    <t>Neutral</t>
  </si>
  <si>
    <t>Disagree</t>
  </si>
  <si>
    <t>(# responses)</t>
  </si>
  <si>
    <t xml:space="preserve">REPORTING PERIOD: </t>
  </si>
  <si>
    <t>GRANTEE'S</t>
  </si>
  <si>
    <t>NAME &amp; ADDRESS OF GRANTEE</t>
  </si>
  <si>
    <t xml:space="preserve"> </t>
  </si>
  <si>
    <r>
      <t>Introduction:</t>
    </r>
    <r>
      <rPr>
        <sz val="10"/>
        <rFont val="Arial"/>
        <family val="2"/>
      </rPr>
      <t xml:space="preserve"> This Excel file was developed to help Georgia's Crime Victim Assistance Programs summarize their data on client outcomes before reporting the data on the approved online reporting system. You should find it to be a terrific alternative to using pencil and paper checklists. It may not work as well as a specialized case management database, such as those used by some of the larger agencies receiving funding from the Georgia Criminal Justice Coordinating Council (CJCC). However, there are not many agencies currently operating sophisticated databases, and that is the reason CJCC developed this data management tool.</t>
    </r>
  </si>
  <si>
    <t xml:space="preserve">Understanding/Participating in Criminal Justice System: </t>
  </si>
  <si>
    <t>SHEET NOT YET PROTECTED!!!</t>
  </si>
  <si>
    <t xml:space="preserve">CHILD VICTIM-WITNESS ASSISTANCE  "CORE" </t>
  </si>
  <si>
    <t>ANYTOWN Crime Victim Advocacy Center</t>
  </si>
  <si>
    <t>2222 ANYWHERE DRIVE</t>
  </si>
  <si>
    <t>ANYTOWN  GA  30075</t>
  </si>
  <si>
    <t>(770) 992-XXXX</t>
  </si>
  <si>
    <r>
      <t>Please note:</t>
    </r>
    <r>
      <rPr>
        <sz val="10"/>
        <rFont val="Arial"/>
        <family val="2"/>
      </rPr>
      <t xml:space="preserve"> There are separate and unique spreadsheets designed expressly for each of the major types of programs required to report outcome data to CJCC. Each spreadsheet contains those outcome measures required for that particular type of program. Be sure you are using the one(s) for YOUR type of program! If your program includes multiple components, such as a domestic violence shelter/services program combined with a sexual assault center and/or a child advocacy center, you will need to use more than one spreadsheet to aggregate your outcomes for the various components of your program.</t>
    </r>
  </si>
  <si>
    <t>Child Advocacy Centers, Victim-Witness Programs for Children, and Sexual Assault Centers treating Children</t>
  </si>
  <si>
    <t>1. I am now more aware of other sources of help for my child in my community.</t>
  </si>
  <si>
    <t>Stability/Resolution:</t>
  </si>
  <si>
    <t>Safety:</t>
  </si>
  <si>
    <t>FA 07 XXXXX 01</t>
  </si>
  <si>
    <t>VOCA &amp; VAWA &amp; SASP</t>
  </si>
  <si>
    <t>NUMBER OF CLIENTS "Substantially Completing Service" IN THE LAST 6 MONTHS:</t>
  </si>
  <si>
    <t>NUMBER OF CLIENTS SURVEYED IN THE LAST 6 MONTHS FOR OUTCOMES:</t>
  </si>
  <si>
    <t>NUMBER OF SURVEYS COLLECTED IN THE LAST 6 MONTHS FOR OUTCOMES:</t>
  </si>
  <si>
    <t>2. I have a better understanding of the way the abuse has affected my family</t>
  </si>
  <si>
    <t>3.  I now have resources to help the child cope with the abuse</t>
  </si>
  <si>
    <t>4. I now have resources to help the non-offending caregiver cope with the abuse.</t>
  </si>
  <si>
    <t xml:space="preserve">5. I now have the resources to help the victim’s siblings cope with the abuse. </t>
  </si>
  <si>
    <t>Service Quality:</t>
  </si>
  <si>
    <t>AUGUST SURVEY TABULATIONS</t>
  </si>
  <si>
    <t>SEPTEMBER SURVEY TABULATIONS</t>
  </si>
  <si>
    <t>OCTOBER SURVEY TABULATIONS</t>
  </si>
  <si>
    <t>JULY SURVEY TABULATIONS</t>
  </si>
  <si>
    <t>JUNE SURVEY TABULATIONS</t>
  </si>
  <si>
    <t>MAY SURVEY TABULATIONS</t>
  </si>
  <si>
    <t>APRIL SURVEY TABULATIONS</t>
  </si>
  <si>
    <t>MARCH SURVEY TABULATIONS</t>
  </si>
  <si>
    <t>JANUARY SURVEY TABULATIONS</t>
  </si>
  <si>
    <t>DECEMBER SURVEY TABULATIONS</t>
  </si>
  <si>
    <t>NOVEMBER SURVEY TABULATIONS</t>
  </si>
  <si>
    <t>MEASURES OF OUTCOMES and SATISFACTION</t>
  </si>
  <si>
    <r>
      <t xml:space="preserve">NUMBER OF RESPONDENTS WHO WERE </t>
    </r>
    <r>
      <rPr>
        <b/>
        <sz val="10"/>
        <color indexed="10"/>
        <rFont val="Arial"/>
        <family val="2"/>
      </rPr>
      <t>PARENTS</t>
    </r>
    <r>
      <rPr>
        <b/>
        <sz val="10"/>
        <rFont val="Arial"/>
        <family val="2"/>
      </rPr>
      <t xml:space="preserve"> IN THE LAST 6 MONTHS:</t>
    </r>
  </si>
  <si>
    <r>
      <t xml:space="preserve">NUMBER OF RESPONDENTS WHO WERE </t>
    </r>
    <r>
      <rPr>
        <b/>
        <sz val="10"/>
        <color indexed="10"/>
        <rFont val="Arial"/>
        <family val="2"/>
      </rPr>
      <t>GRANDPARENTS</t>
    </r>
    <r>
      <rPr>
        <b/>
        <sz val="10"/>
        <rFont val="Arial"/>
        <family val="2"/>
      </rPr>
      <t xml:space="preserve">  IN THE LAST 6 MONTHS:</t>
    </r>
  </si>
  <si>
    <r>
      <t xml:space="preserve">NUMBER OF RESPONDENTS WHO WERE </t>
    </r>
    <r>
      <rPr>
        <b/>
        <sz val="10"/>
        <color indexed="10"/>
        <rFont val="Arial"/>
        <family val="2"/>
      </rPr>
      <t xml:space="preserve">OTHER RELATIVES </t>
    </r>
    <r>
      <rPr>
        <b/>
        <sz val="10"/>
        <rFont val="Arial"/>
        <family val="2"/>
      </rPr>
      <t xml:space="preserve"> IN THE LAST 6 MONTHS:</t>
    </r>
  </si>
  <si>
    <r>
      <t xml:space="preserve">NUMBER OF RESPONDENTS WHO WERE </t>
    </r>
    <r>
      <rPr>
        <b/>
        <sz val="10"/>
        <color indexed="10"/>
        <rFont val="Arial"/>
        <family val="2"/>
      </rPr>
      <t>FOSTER PARENTS</t>
    </r>
    <r>
      <rPr>
        <b/>
        <sz val="10"/>
        <rFont val="Arial"/>
        <family val="2"/>
      </rPr>
      <t xml:space="preserve">  IN THE LAST 6 MONTHS:</t>
    </r>
  </si>
  <si>
    <r>
      <t xml:space="preserve">NUMBER OF RESPONDENTS WHO WERE </t>
    </r>
    <r>
      <rPr>
        <b/>
        <sz val="10"/>
        <color indexed="10"/>
        <rFont val="Arial"/>
        <family val="2"/>
      </rPr>
      <t>LEGAL GUARDIANS</t>
    </r>
    <r>
      <rPr>
        <b/>
        <sz val="10"/>
        <rFont val="Arial"/>
        <family val="2"/>
      </rPr>
      <t xml:space="preserve">  IN THE LAST 6 MONTHS:</t>
    </r>
  </si>
  <si>
    <r>
      <t xml:space="preserve">NO. OF RESPONDENTS WHO WERE </t>
    </r>
    <r>
      <rPr>
        <b/>
        <sz val="10"/>
        <color indexed="10"/>
        <rFont val="Arial"/>
        <family val="2"/>
      </rPr>
      <t>OTHER RELATIONSHIPS</t>
    </r>
    <r>
      <rPr>
        <b/>
        <sz val="10"/>
        <rFont val="Arial"/>
        <family val="2"/>
      </rPr>
      <t xml:space="preserve">  IN THE LAST 6 MONTHS:</t>
    </r>
  </si>
  <si>
    <t>Enter Below</t>
  </si>
  <si>
    <t>NUMBER OF CLIENTS "Substantially Completing Service" THIS MONTH:</t>
  </si>
  <si>
    <t>NUMBER OF CLIENTS SURVEYED THIS MONTH FOR OUTCOMES:</t>
  </si>
  <si>
    <t>NUMBER OF SURVEYS COLLECTED THIS MONTH FOR OUTCOMES:</t>
  </si>
  <si>
    <r>
      <t xml:space="preserve">NUMBER OF RESPONDENTS WHO WERE </t>
    </r>
    <r>
      <rPr>
        <b/>
        <sz val="10"/>
        <color indexed="10"/>
        <rFont val="Arial"/>
        <family val="2"/>
      </rPr>
      <t>PARENTS</t>
    </r>
    <r>
      <rPr>
        <b/>
        <sz val="10"/>
        <rFont val="Arial"/>
        <family val="2"/>
      </rPr>
      <t xml:space="preserve"> THIS MONTH:</t>
    </r>
  </si>
  <si>
    <r>
      <t xml:space="preserve">NUMBER OF RESPONDENTS WHO WERE </t>
    </r>
    <r>
      <rPr>
        <b/>
        <sz val="10"/>
        <color indexed="10"/>
        <rFont val="Arial"/>
        <family val="2"/>
      </rPr>
      <t>GRANDPARENTS</t>
    </r>
    <r>
      <rPr>
        <b/>
        <sz val="10"/>
        <rFont val="Arial"/>
        <family val="2"/>
      </rPr>
      <t xml:space="preserve"> THIS MONTH:</t>
    </r>
  </si>
  <si>
    <r>
      <t xml:space="preserve">NUMBER OF RESPONDENTS WHO WERE </t>
    </r>
    <r>
      <rPr>
        <b/>
        <sz val="10"/>
        <color indexed="10"/>
        <rFont val="Arial"/>
        <family val="2"/>
      </rPr>
      <t xml:space="preserve">OTHER RELATIVES </t>
    </r>
    <r>
      <rPr>
        <b/>
        <sz val="10"/>
        <rFont val="Arial"/>
        <family val="2"/>
      </rPr>
      <t xml:space="preserve"> THIS MONTH:</t>
    </r>
  </si>
  <si>
    <r>
      <t xml:space="preserve">NUMBER OF RESPONDENTS WHO WERE </t>
    </r>
    <r>
      <rPr>
        <b/>
        <sz val="10"/>
        <color indexed="10"/>
        <rFont val="Arial"/>
        <family val="2"/>
      </rPr>
      <t>FOSTER PARENTS</t>
    </r>
    <r>
      <rPr>
        <b/>
        <sz val="10"/>
        <rFont val="Arial"/>
        <family val="2"/>
      </rPr>
      <t xml:space="preserve">  THIS MONTH:</t>
    </r>
  </si>
  <si>
    <r>
      <t xml:space="preserve">NUMBER OF RESPONDENTS WHO WERE </t>
    </r>
    <r>
      <rPr>
        <b/>
        <sz val="10"/>
        <color indexed="10"/>
        <rFont val="Arial"/>
        <family val="2"/>
      </rPr>
      <t xml:space="preserve">LEGAL GUARDIANS </t>
    </r>
    <r>
      <rPr>
        <b/>
        <sz val="10"/>
        <rFont val="Arial"/>
        <family val="2"/>
      </rPr>
      <t xml:space="preserve">THIS MONTH: </t>
    </r>
  </si>
  <si>
    <r>
      <t xml:space="preserve">NO. OF RESPONDENTS WHO WERE </t>
    </r>
    <r>
      <rPr>
        <b/>
        <sz val="10"/>
        <color indexed="10"/>
        <rFont val="Arial"/>
        <family val="2"/>
      </rPr>
      <t>OTHER RELATIONSHIPS</t>
    </r>
    <r>
      <rPr>
        <b/>
        <sz val="10"/>
        <rFont val="Arial"/>
        <family val="2"/>
      </rPr>
      <t xml:space="preserve">  THIS MONTH:</t>
    </r>
  </si>
  <si>
    <t>FEBRUARY SURVEY TABULATIONS</t>
  </si>
  <si>
    <t>NA</t>
  </si>
  <si>
    <t>(G)</t>
  </si>
  <si>
    <t>Didn't Answer</t>
  </si>
  <si>
    <t xml:space="preserve">                                        RESULTS ARE CALCULATED HERE (do not edit)</t>
  </si>
  <si>
    <t>TOTAL</t>
  </si>
  <si>
    <t xml:space="preserve">                                                       RESULTS ARE CALCULATED HERE (do not edit)</t>
  </si>
  <si>
    <r>
      <rPr>
        <b/>
        <sz val="10"/>
        <rFont val="Arial"/>
        <family val="2"/>
      </rPr>
      <t>NOTE:</t>
    </r>
    <r>
      <rPr>
        <sz val="10"/>
        <rFont val="Arial"/>
        <family val="2"/>
      </rPr>
      <t xml:space="preserve"> PLEASE ENTER NA FOR BOTH "NA" AND "DIDN’T ANSWER".</t>
    </r>
  </si>
  <si>
    <r>
      <t>Basic Instructions for Users:</t>
    </r>
    <r>
      <rPr>
        <sz val="10"/>
        <rFont val="Arial"/>
        <family val="2"/>
      </rPr>
      <t xml:space="preserve">  You will find detailed instructions in the Georgia Outcome Performance Measurement Guide, which is available from the Georgia Criminal Justice Coordinating Council online and at the time of your grant award.</t>
    </r>
  </si>
  <si>
    <t xml:space="preserve">CAC/SAC TREATING CHILDREN  "CORE" </t>
  </si>
  <si>
    <t>Max</t>
  </si>
  <si>
    <t>Min</t>
  </si>
  <si>
    <t>MAX</t>
  </si>
  <si>
    <t>MIN</t>
  </si>
  <si>
    <t>6. I have a better understanding of a criminal case from the investigation until the judge’s decision.</t>
  </si>
  <si>
    <t>7. I now have a better understanding of the rights of child abuse victims.</t>
  </si>
  <si>
    <t xml:space="preserve">8. I now know how to keep the child safe. </t>
  </si>
  <si>
    <t>9. I did not have to repeat the child’s story to multiple parties since coming to the CAC.</t>
  </si>
  <si>
    <t xml:space="preserve">10. The advocacy center remained knowledgeable about the status of the child’s case. </t>
  </si>
  <si>
    <t xml:space="preserve">11. The resources I received helped me cope with the effects of the abuse the child experienced. </t>
  </si>
  <si>
    <t xml:space="preserve">12. The agency took my culture, religion, and orientation into consideration when providing me services.  </t>
  </si>
  <si>
    <t>Instructions for Using the Outcomes Data Aggregation Spreadsheet:                                                                                                                               Child Advocacy Centers, Victim-Witness Programs for Children and Sexual Assault Centers serving children</t>
  </si>
  <si>
    <t>13. Prior to coming to the CAC, how many times did you tell the child’s story?</t>
  </si>
  <si>
    <t>14. Since coming to the CAC, how many times have you told the child’s story?</t>
  </si>
  <si>
    <t>NUMBER OF CLIENTS "Substantially Completing Service" IN THE LAST YEAR:</t>
  </si>
  <si>
    <t>NUMBER OF CLIENTS SURVEYED IN THE LAST YEAR FOR OUTCOMES:</t>
  </si>
  <si>
    <t>NUMBER OF SURVEYS COLLECTED IN THE LAST YEAR FOR OUTCOMES:</t>
  </si>
  <si>
    <r>
      <t>TO BEGIN,</t>
    </r>
    <r>
      <rPr>
        <sz val="10"/>
        <rFont val="Arial"/>
        <family val="2"/>
      </rPr>
      <t xml:space="preserve"> GO TO THE BOTTOM OF THE SCREEN AND CLICK ON Oct</t>
    </r>
    <r>
      <rPr>
        <b/>
        <sz val="10"/>
        <rFont val="Arial"/>
        <family val="2"/>
      </rPr>
      <t xml:space="preserve"> Entry</t>
    </r>
    <r>
      <rPr>
        <sz val="10"/>
        <rFont val="Arial"/>
        <family val="2"/>
      </rPr>
      <t>!</t>
    </r>
  </si>
  <si>
    <t>April - September</t>
  </si>
  <si>
    <t>October - March</t>
  </si>
  <si>
    <t>October - September</t>
  </si>
  <si>
    <t>Average</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</si>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</sst>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7" x14ac:knownFonts="1">
    <font>
      <sz val="10"/>
      <name val="Arial"/>
    </font>
    <font>
      <b/>
      <sz val="10"/>
      <name val="Arial"/>
      <family val="2"/>
    </font>
    <font>
      <sz val="10"/>
      <name val="Arial"/>
      <family val="2"/>
    </font>
    <font>
      <sz val="8"/>
      <name val="Arial"/>
      <family val="2"/>
    </font>
    <font>
      <b/>
      <sz val="8"/>
      <name val="Arial"/>
      <family val="2"/>
    </font>
    <font>
      <sz val="14"/>
      <name val="Arial"/>
      <family val="2"/>
    </font>
    <font>
      <b/>
      <sz val="14"/>
      <name val="Arial"/>
      <family val="2"/>
    </font>
    <font>
      <b/>
      <sz val="10"/>
      <color indexed="12"/>
      <name val="Arial"/>
      <family val="2"/>
    </font>
    <font>
      <sz val="10"/>
      <color indexed="17"/>
      <name val="Arial"/>
      <family val="2"/>
    </font>
    <font>
      <b/>
      <sz val="10"/>
      <color indexed="17"/>
      <name val="Arial"/>
      <family val="2"/>
    </font>
    <font>
      <b/>
      <sz val="14"/>
      <color indexed="12"/>
      <name val="Arial"/>
      <family val="2"/>
    </font>
    <font>
      <sz val="22"/>
      <color indexed="12"/>
      <name val="Forte"/>
      <family val="4"/>
    </font>
    <font>
      <b/>
      <sz val="10"/>
      <color indexed="10"/>
      <name val="Arial"/>
      <family val="2"/>
    </font>
    <font>
      <i/>
      <sz val="10"/>
      <name val="Times New Roman"/>
      <family val="1"/>
    </font>
    <font>
      <b/>
      <sz val="10"/>
      <color indexed="9"/>
      <name val="Arial"/>
      <family val="2"/>
    </font>
    <font>
      <sz val="10"/>
      <color indexed="9"/>
      <name val="Arial"/>
      <family val="2"/>
    </font>
    <font>
      <sz val="8"/>
      <name val="Arial"/>
      <family val="2"/>
    </font>
    <font>
      <sz val="12"/>
      <name val="Times New Roman"/>
      <family val="1"/>
    </font>
    <font>
      <b/>
      <sz val="20"/>
      <color indexed="10"/>
      <name val="Arial"/>
      <family val="2"/>
    </font>
    <font>
      <sz val="10"/>
      <name val="Arial"/>
      <family val="2"/>
    </font>
    <font>
      <i/>
      <sz val="12"/>
      <name val="Times New Roman"/>
      <family val="1"/>
    </font>
    <font>
      <sz val="11"/>
      <color rgb="FF9C0006"/>
      <name val="Calibri"/>
      <family val="2"/>
      <scheme val="minor"/>
    </font>
    <font>
      <sz val="11"/>
      <color rgb="FF006100"/>
      <name val="Calibri"/>
      <family val="2"/>
      <scheme val="minor"/>
    </font>
    <font>
      <sz val="11"/>
      <color rgb="FF9C6500"/>
      <name val="Calibri"/>
      <family val="2"/>
      <scheme val="minor"/>
    </font>
    <font>
      <sz val="9"/>
      <color rgb="FFFF0000"/>
      <name val="Arial"/>
      <family val="2"/>
    </font>
    <font>
      <b/>
      <sz val="10"/>
      <color rgb="FFC00000"/>
      <name val="Arial"/>
      <family val="2"/>
    </font>
    <font>
      <b/>
      <sz val="12"/>
      <name val="Arial"/>
      <family val="2"/>
    </font>
  </fonts>
  <fills count="1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00000"/>
        <bgColor indexed="64"/>
      </patternFill>
    </fill>
  </fills>
  <borders count="40">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thin">
        <color rgb="FFB2B2B2"/>
      </right>
      <top/>
      <bottom/>
      <diagonal/>
    </border>
    <border>
      <left style="thin">
        <color rgb="FFB2B2B2"/>
      </left>
      <right style="thin">
        <color rgb="FFB2B2B2"/>
      </right>
      <top/>
      <bottom/>
      <diagonal/>
    </border>
    <border>
      <left style="thin">
        <color rgb="FFB2B2B2"/>
      </left>
      <right style="medium">
        <color indexed="64"/>
      </right>
      <top/>
      <bottom/>
      <diagonal/>
    </border>
  </borders>
  <cellStyleXfs count="4">
    <xf numFmtId="0" fontId="0" fillId="0" borderId="0"/>
    <xf numFmtId="0" fontId="22" fillId="9" borderId="0" applyNumberFormat="0" applyBorder="0" applyAlignment="0" applyProtection="0"/>
    <xf numFmtId="0" fontId="23" fillId="10" borderId="0" applyNumberFormat="0" applyBorder="0" applyAlignment="0" applyProtection="0"/>
    <xf numFmtId="0" fontId="19" fillId="11" borderId="36" applyNumberFormat="0" applyFont="0" applyAlignment="0" applyProtection="0"/>
  </cellStyleXfs>
  <cellXfs count="181">
    <xf numFmtId="0" fontId="0" fillId="0" borderId="0" xfId="0"/>
    <xf numFmtId="0" fontId="1" fillId="0" borderId="0" xfId="0" applyFont="1" applyAlignment="1">
      <alignment horizontal="center"/>
    </xf>
    <xf numFmtId="0" fontId="2" fillId="0" borderId="0" xfId="0" applyFont="1"/>
    <xf numFmtId="0" fontId="1" fillId="0" borderId="0" xfId="0" applyFont="1"/>
    <xf numFmtId="0" fontId="2" fillId="0" borderId="0" xfId="0" applyFont="1" applyBorder="1"/>
    <xf numFmtId="0" fontId="1" fillId="2" borderId="0" xfId="0" applyFont="1" applyFill="1"/>
    <xf numFmtId="0" fontId="11" fillId="0" borderId="0" xfId="0" applyFont="1" applyBorder="1" applyAlignment="1">
      <alignment horizontal="center"/>
    </xf>
    <xf numFmtId="0" fontId="2" fillId="0" borderId="1" xfId="0" applyFont="1" applyBorder="1"/>
    <xf numFmtId="0" fontId="6" fillId="0" borderId="1" xfId="0" applyFont="1" applyBorder="1"/>
    <xf numFmtId="0" fontId="2" fillId="0" borderId="0" xfId="0" applyFont="1" applyProtection="1">
      <protection locked="0"/>
    </xf>
    <xf numFmtId="0" fontId="7" fillId="0" borderId="2"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1" fillId="0" borderId="2" xfId="0" applyFont="1" applyBorder="1" applyProtection="1">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7" fillId="0" borderId="5" xfId="0" applyFont="1" applyBorder="1" applyProtection="1">
      <protection locked="0"/>
    </xf>
    <xf numFmtId="0" fontId="2" fillId="0" borderId="0" xfId="0" applyFont="1" applyBorder="1" applyProtection="1">
      <protection locked="0"/>
    </xf>
    <xf numFmtId="0" fontId="2" fillId="3" borderId="6" xfId="0" applyFont="1" applyFill="1" applyBorder="1" applyProtection="1">
      <protection locked="0"/>
    </xf>
    <xf numFmtId="0" fontId="2" fillId="0" borderId="5" xfId="0" applyFont="1" applyBorder="1" applyProtection="1">
      <protection locked="0"/>
    </xf>
    <xf numFmtId="0" fontId="1" fillId="0" borderId="5" xfId="0" applyFont="1" applyBorder="1" applyProtection="1">
      <protection locked="0"/>
    </xf>
    <xf numFmtId="0" fontId="2" fillId="0" borderId="0" xfId="0" applyFont="1" applyFill="1" applyBorder="1" applyProtection="1">
      <protection locked="0"/>
    </xf>
    <xf numFmtId="0" fontId="1" fillId="0" borderId="0" xfId="0" applyFont="1" applyBorder="1" applyProtection="1">
      <protection locked="0"/>
    </xf>
    <xf numFmtId="0" fontId="1" fillId="0" borderId="0" xfId="0" applyFont="1" applyAlignment="1" applyProtection="1">
      <alignment horizontal="center"/>
      <protection locked="0"/>
    </xf>
    <xf numFmtId="0" fontId="2" fillId="4" borderId="0" xfId="0" applyFont="1" applyFill="1" applyProtection="1">
      <protection locked="0"/>
    </xf>
    <xf numFmtId="0" fontId="1" fillId="0" borderId="0" xfId="0" applyFont="1" applyProtection="1">
      <protection locked="0"/>
    </xf>
    <xf numFmtId="39" fontId="2" fillId="0" borderId="0" xfId="0" applyNumberFormat="1" applyFont="1" applyBorder="1" applyAlignment="1" applyProtection="1">
      <alignment horizontal="right"/>
      <protection locked="0"/>
    </xf>
    <xf numFmtId="39" fontId="8" fillId="0" borderId="0" xfId="0" applyNumberFormat="1" applyFont="1" applyBorder="1" applyAlignment="1" applyProtection="1">
      <alignment horizontal="right"/>
      <protection locked="0"/>
    </xf>
    <xf numFmtId="9" fontId="2" fillId="0" borderId="0" xfId="0" applyNumberFormat="1" applyFont="1" applyBorder="1" applyAlignment="1" applyProtection="1">
      <alignment horizontal="center"/>
      <protection locked="0"/>
    </xf>
    <xf numFmtId="39" fontId="2" fillId="0" borderId="0" xfId="0" applyNumberFormat="1" applyFont="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9" fontId="1" fillId="0" borderId="0" xfId="0" applyNumberFormat="1" applyFont="1" applyBorder="1" applyAlignment="1" applyProtection="1">
      <alignment horizontal="right"/>
      <protection locked="0"/>
    </xf>
    <xf numFmtId="39" fontId="9" fillId="0" borderId="0" xfId="0" applyNumberFormat="1" applyFont="1" applyBorder="1" applyAlignment="1" applyProtection="1">
      <alignment horizontal="right"/>
      <protection locked="0"/>
    </xf>
    <xf numFmtId="9" fontId="1" fillId="0" borderId="0" xfId="0" applyNumberFormat="1" applyFont="1" applyBorder="1" applyAlignment="1" applyProtection="1">
      <alignment horizontal="center"/>
      <protection locked="0"/>
    </xf>
    <xf numFmtId="39" fontId="1" fillId="0" borderId="0" xfId="0" applyNumberFormat="1" applyFont="1" applyBorder="1" applyProtection="1">
      <protection locked="0"/>
    </xf>
    <xf numFmtId="0" fontId="4" fillId="0" borderId="0" xfId="0" applyFont="1" applyProtection="1">
      <protection locked="0"/>
    </xf>
    <xf numFmtId="0" fontId="11" fillId="0" borderId="1" xfId="0" applyFont="1" applyBorder="1" applyAlignment="1" applyProtection="1">
      <alignment horizontal="center"/>
      <protection locked="0"/>
    </xf>
    <xf numFmtId="0" fontId="5" fillId="0" borderId="0" xfId="0" applyFont="1" applyProtection="1">
      <protection locked="0"/>
    </xf>
    <xf numFmtId="0" fontId="5" fillId="0" borderId="0" xfId="0" applyFont="1" applyBorder="1" applyProtection="1">
      <protection locked="0"/>
    </xf>
    <xf numFmtId="0" fontId="6" fillId="0" borderId="7" xfId="0" applyFont="1" applyBorder="1" applyProtection="1">
      <protection locked="0"/>
    </xf>
    <xf numFmtId="0" fontId="6" fillId="0" borderId="0" xfId="0" applyFont="1" applyBorder="1" applyProtection="1">
      <protection locked="0"/>
    </xf>
    <xf numFmtId="1" fontId="15" fillId="4" borderId="10" xfId="0" applyNumberFormat="1" applyFont="1" applyFill="1" applyBorder="1" applyAlignment="1" applyProtection="1">
      <alignment horizontal="right"/>
    </xf>
    <xf numFmtId="1" fontId="15" fillId="4" borderId="10" xfId="0" applyNumberFormat="1" applyFont="1" applyFill="1" applyBorder="1" applyAlignment="1" applyProtection="1">
      <alignment horizontal="center"/>
    </xf>
    <xf numFmtId="1" fontId="15" fillId="4" borderId="10" xfId="0" applyNumberFormat="1" applyFont="1" applyFill="1" applyBorder="1" applyProtection="1"/>
    <xf numFmtId="0" fontId="1" fillId="0" borderId="9" xfId="0" applyFont="1" applyBorder="1" applyProtection="1"/>
    <xf numFmtId="0" fontId="1" fillId="0" borderId="8" xfId="0" applyFont="1" applyBorder="1" applyProtection="1"/>
    <xf numFmtId="0" fontId="1" fillId="0" borderId="11" xfId="0" applyFont="1" applyBorder="1" applyProtection="1"/>
    <xf numFmtId="0" fontId="1" fillId="0" borderId="2" xfId="0" applyFont="1" applyBorder="1" applyProtection="1"/>
    <xf numFmtId="0" fontId="1" fillId="0" borderId="12" xfId="0" applyFont="1" applyBorder="1" applyProtection="1"/>
    <xf numFmtId="0" fontId="1" fillId="0" borderId="13" xfId="0" applyFont="1" applyBorder="1" applyProtection="1"/>
    <xf numFmtId="0" fontId="1" fillId="0" borderId="9" xfId="0" applyFont="1" applyBorder="1" applyAlignment="1" applyProtection="1">
      <alignment horizontal="center"/>
    </xf>
    <xf numFmtId="0" fontId="1" fillId="0" borderId="8" xfId="0" applyFont="1" applyBorder="1" applyAlignment="1" applyProtection="1">
      <alignment horizontal="center"/>
    </xf>
    <xf numFmtId="0" fontId="13" fillId="4" borderId="0" xfId="0" applyFont="1" applyFill="1" applyAlignment="1" applyProtection="1">
      <alignment horizontal="left" vertical="top" wrapText="1"/>
    </xf>
    <xf numFmtId="0" fontId="1" fillId="0" borderId="0" xfId="0" applyFont="1" applyAlignment="1">
      <alignment horizontal="right"/>
    </xf>
    <xf numFmtId="0" fontId="0" fillId="4" borderId="0" xfId="0" applyFill="1"/>
    <xf numFmtId="1" fontId="1" fillId="4" borderId="10" xfId="0" applyNumberFormat="1" applyFont="1" applyFill="1" applyBorder="1" applyProtection="1"/>
    <xf numFmtId="0" fontId="0" fillId="0" borderId="0" xfId="0" applyAlignment="1">
      <alignment wrapText="1"/>
    </xf>
    <xf numFmtId="0" fontId="17" fillId="0" borderId="0" xfId="0" applyFont="1" applyAlignment="1" applyProtection="1">
      <alignment wrapText="1"/>
    </xf>
    <xf numFmtId="0" fontId="0" fillId="0" borderId="0" xfId="0" applyAlignment="1" applyProtection="1">
      <alignment wrapText="1"/>
      <protection locked="0"/>
    </xf>
    <xf numFmtId="0" fontId="1" fillId="0" borderId="0" xfId="0" applyFont="1" applyAlignment="1">
      <alignment wrapText="1"/>
    </xf>
    <xf numFmtId="0" fontId="0" fillId="4" borderId="0" xfId="0" applyFill="1" applyAlignment="1">
      <alignment wrapText="1"/>
    </xf>
    <xf numFmtId="0" fontId="5" fillId="0" borderId="0" xfId="0" applyFont="1" applyBorder="1" applyAlignment="1" applyProtection="1">
      <alignment horizontal="left"/>
      <protection locked="0"/>
    </xf>
    <xf numFmtId="164" fontId="5" fillId="0" borderId="0" xfId="0" applyNumberFormat="1" applyFont="1" applyBorder="1" applyAlignment="1" applyProtection="1">
      <alignment horizontal="left"/>
      <protection locked="0"/>
    </xf>
    <xf numFmtId="0" fontId="2" fillId="0" borderId="0" xfId="0" applyFont="1" applyFill="1" applyProtection="1">
      <protection locked="0"/>
    </xf>
    <xf numFmtId="0" fontId="1" fillId="0" borderId="0" xfId="0" applyNumberFormat="1" applyFont="1" applyAlignment="1">
      <alignment wrapText="1"/>
    </xf>
    <xf numFmtId="0" fontId="18" fillId="0" borderId="0" xfId="0" applyFont="1"/>
    <xf numFmtId="0" fontId="14" fillId="0" borderId="0" xfId="0" applyFont="1" applyFill="1" applyBorder="1" applyAlignment="1" applyProtection="1">
      <alignment horizontal="right"/>
    </xf>
    <xf numFmtId="0" fontId="1" fillId="0" borderId="14" xfId="0" applyFont="1" applyBorder="1" applyProtection="1"/>
    <xf numFmtId="0" fontId="2" fillId="0" borderId="0" xfId="0" applyFont="1" applyBorder="1" applyProtection="1"/>
    <xf numFmtId="0" fontId="7" fillId="0" borderId="15" xfId="0" applyFont="1" applyBorder="1" applyProtection="1"/>
    <xf numFmtId="0" fontId="1" fillId="0" borderId="0" xfId="0" applyFont="1" applyBorder="1" applyProtection="1"/>
    <xf numFmtId="0" fontId="1" fillId="0" borderId="5" xfId="0" applyFont="1" applyBorder="1" applyProtection="1"/>
    <xf numFmtId="0" fontId="24" fillId="0" borderId="0" xfId="0" applyFont="1" applyAlignment="1">
      <alignment wrapText="1"/>
    </xf>
    <xf numFmtId="0" fontId="2" fillId="0" borderId="5" xfId="0" applyFont="1" applyFill="1" applyBorder="1" applyProtection="1">
      <protection locked="0"/>
    </xf>
    <xf numFmtId="0" fontId="1" fillId="0" borderId="5" xfId="0" applyFont="1" applyFill="1" applyBorder="1" applyProtection="1">
      <protection locked="0"/>
    </xf>
    <xf numFmtId="0" fontId="7" fillId="0" borderId="4" xfId="0" applyFont="1" applyBorder="1" applyProtection="1">
      <protection locked="0"/>
    </xf>
    <xf numFmtId="0" fontId="1" fillId="0" borderId="15" xfId="0" applyFont="1" applyBorder="1" applyProtection="1"/>
    <xf numFmtId="0" fontId="2" fillId="0" borderId="5" xfId="0" applyFont="1" applyBorder="1" applyProtection="1"/>
    <xf numFmtId="0" fontId="2" fillId="0" borderId="17" xfId="0" applyFont="1" applyBorder="1" applyProtection="1"/>
    <xf numFmtId="0" fontId="2" fillId="3" borderId="18" xfId="0" applyFont="1" applyFill="1" applyBorder="1" applyProtection="1">
      <protection locked="0"/>
    </xf>
    <xf numFmtId="0" fontId="2" fillId="0" borderId="19" xfId="0" applyFont="1" applyBorder="1" applyProtection="1"/>
    <xf numFmtId="0" fontId="7" fillId="0" borderId="16" xfId="0" applyFont="1" applyBorder="1" applyProtection="1"/>
    <xf numFmtId="0" fontId="2" fillId="0" borderId="20" xfId="0" applyFont="1" applyBorder="1" applyProtection="1"/>
    <xf numFmtId="0" fontId="2" fillId="0" borderId="21" xfId="0" applyFont="1" applyBorder="1" applyProtection="1"/>
    <xf numFmtId="0" fontId="1" fillId="0" borderId="19" xfId="0" applyFont="1" applyBorder="1" applyProtection="1"/>
    <xf numFmtId="0" fontId="0" fillId="0" borderId="22" xfId="0" applyBorder="1"/>
    <xf numFmtId="1" fontId="1" fillId="2" borderId="8" xfId="0" applyNumberFormat="1" applyFont="1" applyFill="1" applyBorder="1" applyAlignment="1" applyProtection="1">
      <alignment horizontal="right"/>
    </xf>
    <xf numFmtId="1" fontId="1" fillId="6" borderId="8" xfId="0" applyNumberFormat="1" applyFont="1" applyFill="1" applyBorder="1" applyAlignment="1" applyProtection="1">
      <alignment horizontal="right"/>
    </xf>
    <xf numFmtId="0" fontId="17" fillId="0" borderId="0" xfId="0" applyFont="1"/>
    <xf numFmtId="0" fontId="17" fillId="0" borderId="0" xfId="0" applyFont="1" applyAlignment="1">
      <alignment wrapText="1"/>
    </xf>
    <xf numFmtId="0" fontId="20" fillId="4" borderId="0" xfId="0" applyFont="1" applyFill="1" applyAlignment="1" applyProtection="1">
      <alignment horizontal="left" vertical="top" wrapText="1"/>
    </xf>
    <xf numFmtId="0" fontId="7" fillId="0" borderId="5" xfId="0" applyFont="1" applyBorder="1" applyProtection="1"/>
    <xf numFmtId="1" fontId="15" fillId="4" borderId="3" xfId="0" applyNumberFormat="1" applyFont="1" applyFill="1" applyBorder="1" applyAlignment="1" applyProtection="1">
      <alignment horizontal="right"/>
    </xf>
    <xf numFmtId="0" fontId="20" fillId="4" borderId="19" xfId="0" applyFont="1" applyFill="1" applyBorder="1" applyAlignment="1" applyProtection="1">
      <alignment horizontal="left" vertical="top" wrapText="1"/>
    </xf>
    <xf numFmtId="1" fontId="15" fillId="4" borderId="3" xfId="0" applyNumberFormat="1" applyFont="1" applyFill="1" applyBorder="1" applyAlignment="1" applyProtection="1">
      <alignment horizontal="center"/>
    </xf>
    <xf numFmtId="1" fontId="1" fillId="4" borderId="3" xfId="0" applyNumberFormat="1" applyFont="1" applyFill="1" applyBorder="1" applyProtection="1"/>
    <xf numFmtId="1" fontId="15" fillId="4" borderId="3" xfId="0" applyNumberFormat="1" applyFont="1" applyFill="1" applyBorder="1" applyProtection="1"/>
    <xf numFmtId="1" fontId="1" fillId="4" borderId="4" xfId="0" applyNumberFormat="1" applyFont="1" applyFill="1" applyBorder="1" applyProtection="1"/>
    <xf numFmtId="0" fontId="20" fillId="4" borderId="0" xfId="0" applyFont="1" applyFill="1" applyBorder="1" applyAlignment="1" applyProtection="1">
      <alignment horizontal="left" vertical="top" wrapText="1"/>
    </xf>
    <xf numFmtId="0" fontId="0" fillId="0" borderId="17" xfId="0" applyBorder="1"/>
    <xf numFmtId="0" fontId="0" fillId="0" borderId="23" xfId="0" applyBorder="1"/>
    <xf numFmtId="0" fontId="0" fillId="0" borderId="24" xfId="0" applyBorder="1"/>
    <xf numFmtId="0" fontId="0" fillId="0" borderId="25" xfId="0" applyBorder="1"/>
    <xf numFmtId="0" fontId="1" fillId="0" borderId="13" xfId="0" applyFont="1" applyBorder="1"/>
    <xf numFmtId="0" fontId="1" fillId="0" borderId="26" xfId="0" applyFont="1" applyBorder="1" applyProtection="1"/>
    <xf numFmtId="0" fontId="1" fillId="0" borderId="27" xfId="0" applyFont="1" applyBorder="1" applyProtection="1"/>
    <xf numFmtId="0" fontId="1" fillId="0" borderId="28" xfId="0" applyFont="1" applyBorder="1" applyProtection="1"/>
    <xf numFmtId="0" fontId="23" fillId="10" borderId="6" xfId="2" applyBorder="1" applyProtection="1">
      <protection locked="0"/>
    </xf>
    <xf numFmtId="0" fontId="0" fillId="0" borderId="19" xfId="0" applyBorder="1"/>
    <xf numFmtId="0" fontId="0" fillId="0" borderId="15" xfId="0" applyBorder="1"/>
    <xf numFmtId="0" fontId="2" fillId="11" borderId="6" xfId="3" applyFont="1" applyBorder="1" applyProtection="1">
      <protection locked="0"/>
    </xf>
    <xf numFmtId="0" fontId="2" fillId="3" borderId="14" xfId="0" applyFont="1" applyFill="1" applyBorder="1" applyProtection="1">
      <protection locked="0"/>
    </xf>
    <xf numFmtId="0" fontId="23" fillId="10" borderId="24" xfId="2" applyBorder="1" applyProtection="1">
      <protection locked="0"/>
    </xf>
    <xf numFmtId="0" fontId="2" fillId="11" borderId="29" xfId="3" applyFont="1" applyBorder="1" applyProtection="1">
      <protection locked="0"/>
    </xf>
    <xf numFmtId="0" fontId="14" fillId="0" borderId="15" xfId="0" applyFont="1" applyFill="1" applyBorder="1" applyAlignment="1" applyProtection="1">
      <alignment horizontal="right"/>
    </xf>
    <xf numFmtId="0" fontId="2" fillId="3" borderId="29" xfId="0" applyFont="1" applyFill="1" applyBorder="1" applyProtection="1">
      <protection locked="0"/>
    </xf>
    <xf numFmtId="0" fontId="1" fillId="0" borderId="30" xfId="0" applyFont="1" applyBorder="1" applyProtection="1">
      <protection locked="0"/>
    </xf>
    <xf numFmtId="0" fontId="1" fillId="0" borderId="31" xfId="0" applyFont="1" applyBorder="1" applyProtection="1"/>
    <xf numFmtId="0" fontId="2" fillId="0" borderId="1" xfId="0" applyFont="1" applyBorder="1" applyProtection="1"/>
    <xf numFmtId="0" fontId="1" fillId="0" borderId="3" xfId="0" applyFont="1" applyBorder="1" applyProtection="1">
      <protection locked="0"/>
    </xf>
    <xf numFmtId="0" fontId="2" fillId="0" borderId="0" xfId="0" applyFont="1" applyAlignment="1">
      <alignment wrapText="1"/>
    </xf>
    <xf numFmtId="0" fontId="1" fillId="0" borderId="0" xfId="0" applyFont="1" applyFill="1"/>
    <xf numFmtId="1" fontId="1" fillId="13" borderId="10" xfId="0" applyNumberFormat="1" applyFont="1" applyFill="1" applyBorder="1" applyProtection="1"/>
    <xf numFmtId="0" fontId="1" fillId="14" borderId="0" xfId="0" applyFont="1" applyFill="1" applyAlignment="1">
      <alignment wrapText="1"/>
    </xf>
    <xf numFmtId="0" fontId="1" fillId="14" borderId="9" xfId="0" applyFont="1" applyFill="1" applyBorder="1" applyAlignment="1" applyProtection="1">
      <alignment wrapText="1"/>
    </xf>
    <xf numFmtId="0" fontId="1" fillId="14" borderId="0" xfId="0" applyFont="1" applyFill="1"/>
    <xf numFmtId="0" fontId="1" fillId="15" borderId="8" xfId="0" applyFont="1" applyFill="1" applyBorder="1" applyAlignment="1" applyProtection="1">
      <alignment horizontal="center"/>
    </xf>
    <xf numFmtId="0" fontId="0" fillId="15" borderId="0" xfId="0" applyFill="1"/>
    <xf numFmtId="0" fontId="1" fillId="15" borderId="0" xfId="0" applyFont="1" applyFill="1" applyAlignment="1">
      <alignment horizontal="center"/>
    </xf>
    <xf numFmtId="0" fontId="1" fillId="15" borderId="11" xfId="0" applyFont="1" applyFill="1" applyBorder="1" applyAlignment="1" applyProtection="1">
      <alignment horizontal="center"/>
    </xf>
    <xf numFmtId="0" fontId="1" fillId="14" borderId="8" xfId="0" applyFont="1" applyFill="1" applyBorder="1" applyAlignment="1" applyProtection="1">
      <alignment horizontal="center"/>
    </xf>
    <xf numFmtId="0" fontId="1" fillId="14" borderId="11" xfId="0" applyFont="1" applyFill="1" applyBorder="1" applyAlignment="1" applyProtection="1">
      <alignment horizontal="center"/>
    </xf>
    <xf numFmtId="1" fontId="1" fillId="14" borderId="10" xfId="0" applyNumberFormat="1" applyFont="1" applyFill="1" applyBorder="1" applyProtection="1"/>
    <xf numFmtId="1" fontId="1" fillId="14" borderId="10" xfId="0" applyNumberFormat="1" applyFont="1" applyFill="1" applyBorder="1" applyAlignment="1">
      <alignment horizontal="right"/>
    </xf>
    <xf numFmtId="0" fontId="1" fillId="14" borderId="10" xfId="0" applyFont="1" applyFill="1" applyBorder="1" applyAlignment="1" applyProtection="1">
      <alignment wrapText="1"/>
    </xf>
    <xf numFmtId="0" fontId="1" fillId="14" borderId="15" xfId="0" applyFont="1" applyFill="1" applyBorder="1" applyAlignment="1" applyProtection="1">
      <alignment horizontal="center"/>
    </xf>
    <xf numFmtId="0" fontId="1" fillId="14" borderId="9" xfId="0" applyFont="1" applyFill="1" applyBorder="1" applyAlignment="1" applyProtection="1">
      <alignment horizontal="center"/>
    </xf>
    <xf numFmtId="0" fontId="1" fillId="14" borderId="10" xfId="0" applyFont="1" applyFill="1" applyBorder="1" applyProtection="1">
      <protection locked="0"/>
    </xf>
    <xf numFmtId="0" fontId="1" fillId="14" borderId="10" xfId="0" applyNumberFormat="1" applyFont="1" applyFill="1" applyBorder="1" applyAlignment="1" applyProtection="1">
      <alignment horizontal="right"/>
      <protection locked="0"/>
    </xf>
    <xf numFmtId="0" fontId="1" fillId="14" borderId="10" xfId="0" applyNumberFormat="1" applyFont="1" applyFill="1" applyBorder="1" applyProtection="1">
      <protection locked="0"/>
    </xf>
    <xf numFmtId="0" fontId="14" fillId="16" borderId="0" xfId="0" applyFont="1" applyFill="1" applyAlignment="1" applyProtection="1">
      <alignment horizontal="left"/>
    </xf>
    <xf numFmtId="0" fontId="14" fillId="16" borderId="0" xfId="0" applyFont="1" applyFill="1" applyAlignment="1" applyProtection="1">
      <alignment horizontal="center"/>
    </xf>
    <xf numFmtId="0" fontId="14" fillId="16" borderId="16" xfId="0" applyFont="1" applyFill="1" applyBorder="1" applyAlignment="1" applyProtection="1">
      <alignment horizontal="center"/>
    </xf>
    <xf numFmtId="0" fontId="14" fillId="16" borderId="8" xfId="0" applyFont="1" applyFill="1" applyBorder="1" applyAlignment="1" applyProtection="1">
      <alignment horizontal="center"/>
    </xf>
    <xf numFmtId="0" fontId="14" fillId="16" borderId="9" xfId="0" applyFont="1" applyFill="1" applyBorder="1" applyAlignment="1" applyProtection="1">
      <alignment horizontal="center"/>
    </xf>
    <xf numFmtId="1" fontId="15" fillId="16" borderId="10" xfId="0" applyNumberFormat="1" applyFont="1" applyFill="1" applyBorder="1" applyAlignment="1" applyProtection="1">
      <alignment horizontal="right"/>
    </xf>
    <xf numFmtId="0" fontId="25" fillId="0" borderId="3" xfId="0" applyFont="1" applyBorder="1" applyProtection="1"/>
    <xf numFmtId="0" fontId="26" fillId="14" borderId="10" xfId="0" applyFont="1" applyFill="1" applyBorder="1" applyAlignment="1" applyProtection="1">
      <alignment wrapText="1"/>
    </xf>
    <xf numFmtId="0" fontId="1" fillId="14" borderId="16" xfId="0" applyFont="1" applyFill="1" applyBorder="1" applyAlignment="1" applyProtection="1">
      <alignment horizontal="center"/>
    </xf>
    <xf numFmtId="0" fontId="2" fillId="6" borderId="1" xfId="0" applyFont="1" applyFill="1" applyBorder="1" applyAlignment="1" applyProtection="1">
      <alignment horizontal="center"/>
      <protection locked="0"/>
    </xf>
    <xf numFmtId="0" fontId="2" fillId="6" borderId="34" xfId="0" applyFont="1" applyFill="1" applyBorder="1" applyAlignment="1" applyProtection="1">
      <alignment horizontal="center"/>
      <protection locked="0"/>
    </xf>
    <xf numFmtId="0" fontId="2" fillId="3" borderId="0" xfId="0" applyFont="1" applyFill="1" applyBorder="1" applyAlignment="1" applyProtection="1">
      <alignment horizontal="center"/>
      <protection locked="0"/>
    </xf>
    <xf numFmtId="0" fontId="2" fillId="3" borderId="21" xfId="0" applyFont="1" applyFill="1" applyBorder="1" applyAlignment="1" applyProtection="1">
      <alignment horizontal="center"/>
      <protection locked="0"/>
    </xf>
    <xf numFmtId="0" fontId="22" fillId="9" borderId="32" xfId="1" applyBorder="1" applyAlignment="1">
      <alignment horizontal="center"/>
    </xf>
    <xf numFmtId="0" fontId="22" fillId="9" borderId="33" xfId="1" applyBorder="1" applyAlignment="1">
      <alignment horizontal="center"/>
    </xf>
    <xf numFmtId="0" fontId="21" fillId="12" borderId="37" xfId="3" applyFont="1" applyFill="1" applyBorder="1" applyAlignment="1">
      <alignment horizontal="center"/>
    </xf>
    <xf numFmtId="0" fontId="21" fillId="12" borderId="38" xfId="3" applyFont="1" applyFill="1" applyBorder="1" applyAlignment="1">
      <alignment horizontal="center"/>
    </xf>
    <xf numFmtId="0" fontId="21" fillId="12" borderId="39" xfId="3" applyFont="1" applyFill="1" applyBorder="1" applyAlignment="1">
      <alignment horizontal="center"/>
    </xf>
    <xf numFmtId="0" fontId="23" fillId="10" borderId="1" xfId="2" applyBorder="1" applyAlignment="1">
      <alignment horizontal="center"/>
    </xf>
    <xf numFmtId="0" fontId="23" fillId="10" borderId="34" xfId="2" applyBorder="1" applyAlignment="1">
      <alignment horizontal="center"/>
    </xf>
    <xf numFmtId="0" fontId="2" fillId="2" borderId="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7" fillId="0" borderId="35" xfId="0" applyFont="1" applyBorder="1" applyAlignment="1">
      <alignment horizontal="center"/>
    </xf>
    <xf numFmtId="0" fontId="7" fillId="0" borderId="7" xfId="0" applyFont="1" applyBorder="1" applyAlignment="1">
      <alignment horizontal="center"/>
    </xf>
    <xf numFmtId="0" fontId="7" fillId="0" borderId="18" xfId="0" applyFont="1" applyBorder="1" applyAlignment="1">
      <alignment horizontal="center"/>
    </xf>
    <xf numFmtId="0" fontId="2" fillId="0" borderId="35" xfId="0" applyFont="1" applyBorder="1" applyAlignment="1" applyProtection="1">
      <alignment horizontal="center"/>
    </xf>
    <xf numFmtId="0" fontId="2" fillId="0" borderId="7" xfId="0" applyFont="1" applyBorder="1" applyAlignment="1" applyProtection="1">
      <alignment horizontal="center"/>
    </xf>
    <xf numFmtId="0" fontId="2" fillId="0" borderId="18" xfId="0" applyFont="1" applyBorder="1" applyAlignment="1" applyProtection="1">
      <alignment horizontal="center"/>
    </xf>
    <xf numFmtId="0" fontId="2" fillId="7" borderId="0" xfId="0" applyFont="1" applyFill="1" applyBorder="1" applyAlignment="1" applyProtection="1">
      <alignment horizontal="center"/>
      <protection locked="0"/>
    </xf>
    <xf numFmtId="0" fontId="2" fillId="7" borderId="21" xfId="0" applyFont="1" applyFill="1" applyBorder="1" applyAlignment="1" applyProtection="1">
      <alignment horizontal="center"/>
      <protection locked="0"/>
    </xf>
    <xf numFmtId="0" fontId="2" fillId="8" borderId="0"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2" fillId="5" borderId="21" xfId="0" applyFont="1" applyFill="1" applyBorder="1" applyAlignment="1" applyProtection="1">
      <alignment horizontal="center"/>
      <protection locked="0"/>
    </xf>
    <xf numFmtId="0" fontId="1" fillId="0" borderId="0" xfId="0" applyFont="1" applyAlignment="1" applyProtection="1">
      <alignment horizontal="center"/>
    </xf>
    <xf numFmtId="0" fontId="25" fillId="0" borderId="0" xfId="0" applyFont="1" applyAlignment="1" applyProtection="1">
      <alignment horizontal="center"/>
    </xf>
    <xf numFmtId="0" fontId="0" fillId="13" borderId="9" xfId="0" applyFill="1" applyBorder="1" applyAlignment="1">
      <alignment horizontal="center"/>
    </xf>
    <xf numFmtId="0" fontId="0" fillId="13" borderId="11" xfId="0" applyFill="1" applyBorder="1" applyAlignment="1">
      <alignment horizontal="center"/>
    </xf>
    <xf numFmtId="0" fontId="1" fillId="0" borderId="0" xfId="0" applyFont="1" applyFill="1" applyAlignment="1" applyProtection="1">
      <alignment horizontal="center"/>
    </xf>
    <xf numFmtId="0" fontId="1" fillId="14" borderId="10" xfId="0" applyFont="1" applyFill="1" applyBorder="1" applyAlignment="1" applyProtection="1">
      <alignment horizontal="right"/>
      <protection locked="0"/>
    </xf>
  </cellXfs>
  <cellStyles count="4">
    <cellStyle name="Good" xfId="1" builtinId="26"/>
    <cellStyle name="Neutral" xfId="2" builtinId="2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defaultRowHeight="12.75" x14ac:dyDescent="0.2"/>
  <cols>
    <col min="1" max="1" width="133.85546875" customWidth="1"/>
  </cols>
  <sheetData>
    <row r="1" spans="1:1" ht="29.25" customHeight="1" x14ac:dyDescent="0.2">
      <c r="A1" s="60" t="s">
        <v>109</v>
      </c>
    </row>
    <row r="2" spans="1:1" x14ac:dyDescent="0.2">
      <c r="A2" s="73"/>
    </row>
    <row r="3" spans="1:1" ht="63.75" x14ac:dyDescent="0.2">
      <c r="A3" s="65" t="s">
        <v>37</v>
      </c>
    </row>
    <row r="4" spans="1:1" x14ac:dyDescent="0.2">
      <c r="A4" s="57"/>
    </row>
    <row r="5" spans="1:1" ht="51" x14ac:dyDescent="0.2">
      <c r="A5" s="65" t="s">
        <v>45</v>
      </c>
    </row>
    <row r="6" spans="1:1" x14ac:dyDescent="0.2">
      <c r="A6" s="57"/>
    </row>
    <row r="7" spans="1:1" ht="25.5" x14ac:dyDescent="0.2">
      <c r="A7" s="65" t="s">
        <v>96</v>
      </c>
    </row>
    <row r="8" spans="1:1" ht="16.5" customHeight="1" x14ac:dyDescent="0.2">
      <c r="A8" s="57"/>
    </row>
    <row r="9" spans="1:1" x14ac:dyDescent="0.2">
      <c r="A9" s="57"/>
    </row>
    <row r="10" spans="1:1" x14ac:dyDescent="0.2">
      <c r="A10" s="121" t="s">
        <v>95</v>
      </c>
    </row>
    <row r="11" spans="1:1" x14ac:dyDescent="0.2">
      <c r="A11" s="57"/>
    </row>
    <row r="12" spans="1:1" x14ac:dyDescent="0.2">
      <c r="A12" s="124" t="s">
        <v>115</v>
      </c>
    </row>
    <row r="14" spans="1:1" ht="15.75" customHeight="1" x14ac:dyDescent="0.2"/>
    <row r="19" ht="17.25" customHeight="1" x14ac:dyDescent="0.2"/>
  </sheetData>
  <phoneticPr fontId="16" type="noConversion"/>
  <pageMargins left="0.52" right="0.41" top="1" bottom="1" header="0.5" footer="0.5"/>
  <pageSetup orientation="landscape" r:id="rId1"/>
  <headerFooter alignWithMargins="0">
    <oddHeader xml:space="preserve">&amp;LGeorgia Victim Outcome Reporting&amp;C&amp;"Arial,Bold Italic"&amp;11DIRECTIONS FOR USE:
Monthly and Year-to-Date Summaries of Victim Outcomes Data&amp;RSummary for Community-Based Victim Assistance Program </oddHeader>
    <oddFooter>&amp;LPerformance Vistas, Inc.&amp;Rfor Georgia Criminal Justice Coordinating Council and the Family Violence Division of GA Department of Human Resources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64</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39" right="0.36" top="1" bottom="1" header="0.5" footer="0.5"/>
  <pageSetup scale="68"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63</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34" right="0.23" top="1" bottom="1" header="0.5" footer="0.5"/>
  <pageSetup scale="69"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60</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44" right="0.48" top="1" bottom="1" header="0.5" footer="0.5"/>
  <pageSetup scale="66"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61</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41" right="0.43" top="1" bottom="1" header="0.5" footer="0.5"/>
  <pageSetup scale="66"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3"/>
  <sheetViews>
    <sheetView zoomScale="85" workbookViewId="0">
      <selection sqref="A1:H1"/>
    </sheetView>
  </sheetViews>
  <sheetFormatPr defaultRowHeight="12.75" x14ac:dyDescent="0.2"/>
  <cols>
    <col min="1" max="1" width="96.140625" style="9" bestFit="1" customWidth="1"/>
    <col min="2" max="2" width="14.7109375" style="9" customWidth="1"/>
    <col min="3" max="3" width="13.28515625" style="9" customWidth="1"/>
    <col min="4" max="4" width="12.85546875" style="9" customWidth="1"/>
    <col min="5" max="6" width="12.7109375" style="9" customWidth="1"/>
    <col min="7" max="7" width="15.85546875" style="9" bestFit="1" customWidth="1"/>
    <col min="8" max="8" width="36.85546875" style="9" customWidth="1"/>
    <col min="9" max="9" width="12.7109375" style="9" customWidth="1"/>
    <col min="10" max="10" width="13.42578125" style="9" customWidth="1"/>
    <col min="11" max="12" width="12.7109375" style="9" customWidth="1"/>
    <col min="13" max="16384" width="9.140625" style="9"/>
  </cols>
  <sheetData>
    <row r="1" spans="1:9" x14ac:dyDescent="0.2">
      <c r="A1" s="175" t="s">
        <v>12</v>
      </c>
      <c r="B1" s="175"/>
      <c r="C1" s="175"/>
      <c r="D1" s="175"/>
      <c r="E1" s="175"/>
      <c r="F1" s="175"/>
      <c r="G1" s="175"/>
      <c r="H1" s="175"/>
    </row>
    <row r="2" spans="1:9" x14ac:dyDescent="0.2">
      <c r="A2" s="175" t="s">
        <v>13</v>
      </c>
      <c r="B2" s="175"/>
      <c r="C2" s="175"/>
      <c r="D2" s="175"/>
      <c r="E2" s="175"/>
      <c r="F2" s="175"/>
      <c r="G2" s="175"/>
      <c r="H2" s="175"/>
    </row>
    <row r="3" spans="1:9" x14ac:dyDescent="0.2">
      <c r="A3" s="175" t="s">
        <v>71</v>
      </c>
      <c r="B3" s="175"/>
      <c r="C3" s="175"/>
      <c r="D3" s="175"/>
      <c r="E3" s="175"/>
      <c r="F3" s="175"/>
      <c r="G3" s="175"/>
      <c r="H3" s="175"/>
    </row>
    <row r="4" spans="1:9" x14ac:dyDescent="0.2">
      <c r="A4" s="176" t="s">
        <v>46</v>
      </c>
      <c r="B4" s="176"/>
      <c r="C4" s="176"/>
      <c r="D4" s="176"/>
      <c r="E4" s="176"/>
      <c r="F4" s="176"/>
      <c r="G4" s="176"/>
      <c r="H4" s="176"/>
    </row>
    <row r="5" spans="1:9" x14ac:dyDescent="0.2">
      <c r="B5" s="9" t="s">
        <v>36</v>
      </c>
    </row>
    <row r="6" spans="1:9" x14ac:dyDescent="0.2">
      <c r="A6" s="45" t="s">
        <v>35</v>
      </c>
      <c r="B6" s="10" t="s">
        <v>41</v>
      </c>
      <c r="C6" s="11"/>
      <c r="D6" s="12"/>
      <c r="E6" s="13" t="s">
        <v>33</v>
      </c>
      <c r="F6" s="14"/>
      <c r="G6" s="14"/>
      <c r="H6" s="76" t="s">
        <v>117</v>
      </c>
    </row>
    <row r="7" spans="1:9" x14ac:dyDescent="0.2">
      <c r="A7" s="46"/>
      <c r="B7" s="10" t="s">
        <v>42</v>
      </c>
      <c r="C7" s="11"/>
      <c r="D7" s="12"/>
      <c r="E7" s="13" t="s">
        <v>1</v>
      </c>
      <c r="G7" s="15" t="s">
        <v>50</v>
      </c>
      <c r="H7" s="12"/>
    </row>
    <row r="8" spans="1:9" x14ac:dyDescent="0.2">
      <c r="A8" s="47"/>
      <c r="B8" s="10" t="s">
        <v>43</v>
      </c>
      <c r="C8" s="11"/>
      <c r="D8" s="12"/>
      <c r="E8" s="13" t="s">
        <v>14</v>
      </c>
      <c r="F8" s="11"/>
      <c r="G8" s="11"/>
      <c r="H8" s="76" t="s">
        <v>44</v>
      </c>
    </row>
    <row r="9" spans="1:9" x14ac:dyDescent="0.2">
      <c r="A9" s="48" t="s">
        <v>0</v>
      </c>
      <c r="B9" s="147" t="s">
        <v>51</v>
      </c>
      <c r="C9" s="11"/>
      <c r="D9" s="12"/>
    </row>
    <row r="10" spans="1:9" ht="13.5" thickBot="1" x14ac:dyDescent="0.25">
      <c r="A10" s="48" t="s">
        <v>2</v>
      </c>
      <c r="B10" s="15" t="s">
        <v>27</v>
      </c>
      <c r="C10" s="11"/>
      <c r="D10" s="12"/>
      <c r="G10" s="17"/>
    </row>
    <row r="11" spans="1:9" ht="13.5" thickBot="1" x14ac:dyDescent="0.25">
      <c r="A11" s="49"/>
      <c r="B11" s="16"/>
      <c r="C11" s="22"/>
      <c r="D11" s="109"/>
      <c r="E11" s="78"/>
      <c r="F11" s="78"/>
      <c r="G11" s="92"/>
      <c r="H11" s="78"/>
      <c r="I11" s="68" t="s">
        <v>22</v>
      </c>
    </row>
    <row r="12" spans="1:9" ht="13.5" thickBot="1" x14ac:dyDescent="0.25">
      <c r="A12" s="49" t="s">
        <v>52</v>
      </c>
      <c r="B12" s="16"/>
      <c r="C12" s="112">
        <f>'Nov Entry'!B27:E27+'Dec Entry'!B27:E27+'Jan Entry'!B27:E27+'Feb Entry'!B27:E27+'Mar Entry'!B27:E27+'Oct Entry'!B27:E27</f>
        <v>0</v>
      </c>
      <c r="D12" s="110"/>
      <c r="E12" s="85" t="s">
        <v>72</v>
      </c>
      <c r="F12" s="81"/>
      <c r="G12" s="82"/>
      <c r="H12" s="83"/>
      <c r="I12" s="80">
        <f>'Nov Entry'!B35+'Dec Entry'!B35+'Jan Entry'!B35+'Feb Entry'!B35+'Mar Entry'!B35+'Oct Entry'!B35</f>
        <v>0</v>
      </c>
    </row>
    <row r="13" spans="1:9" ht="15.75" thickBot="1" x14ac:dyDescent="0.3">
      <c r="A13" s="49" t="s">
        <v>53</v>
      </c>
      <c r="B13" s="16"/>
      <c r="C13" s="113">
        <f>'Nov Entry'!B28+'Dec Entry'!B28+'Jan Entry'!B28+'Feb Entry'!B28+'Mar Entry'!B28+'Oct Entry'!B28</f>
        <v>0</v>
      </c>
      <c r="D13"/>
      <c r="E13" s="50" t="s">
        <v>73</v>
      </c>
      <c r="F13" s="69"/>
      <c r="G13" s="70"/>
      <c r="H13" s="84"/>
      <c r="I13" s="80">
        <f>'Nov Entry'!B36+'Dec Entry'!B36+'Jan Entry'!B36+'Feb Entry'!B36+'Mar Entry'!B36+'Oct Entry'!B36</f>
        <v>0</v>
      </c>
    </row>
    <row r="14" spans="1:9" ht="13.5" thickBot="1" x14ac:dyDescent="0.25">
      <c r="A14" s="49" t="s">
        <v>54</v>
      </c>
      <c r="B14" s="19"/>
      <c r="C14" s="114">
        <f>'Nov Entry'!B29+'Dec Entry'!B29+'Jan Entry'!B29+'Feb Entry'!B29+'Mar Entry'!B29+'Oct Entry'!B29</f>
        <v>0</v>
      </c>
      <c r="D14" s="110"/>
      <c r="E14" s="71" t="s">
        <v>74</v>
      </c>
      <c r="F14" s="71"/>
      <c r="G14" s="77"/>
      <c r="H14" s="84"/>
      <c r="I14" s="80">
        <f>'Nov Entry'!B37+'Dec Entry'!B37+'Jan Entry'!B37+'Feb Entry'!B37+'Mar Entry'!B37+'Oct Entry'!B37</f>
        <v>0</v>
      </c>
    </row>
    <row r="15" spans="1:9" ht="13.5" thickBot="1" x14ac:dyDescent="0.25">
      <c r="A15" s="50"/>
      <c r="B15" s="17"/>
      <c r="C15" s="21"/>
      <c r="D15" s="115"/>
      <c r="E15" s="71" t="s">
        <v>75</v>
      </c>
      <c r="F15" s="71"/>
      <c r="G15" s="71"/>
      <c r="H15" s="84"/>
      <c r="I15" s="80">
        <f>'Nov Entry'!B38+'Dec Entry'!B38+'Jan Entry'!B38+'Feb Entry'!B38+'Mar Entry'!B38+'Oct Entry'!B38</f>
        <v>0</v>
      </c>
    </row>
    <row r="16" spans="1:9" ht="13.5" thickBot="1" x14ac:dyDescent="0.25">
      <c r="A16" s="50"/>
      <c r="B16" s="17"/>
      <c r="C16" s="21"/>
      <c r="D16" s="67"/>
      <c r="E16" s="50" t="s">
        <v>76</v>
      </c>
      <c r="F16" s="71"/>
      <c r="G16" s="71"/>
      <c r="H16" s="84"/>
      <c r="I16" s="80">
        <f>'Nov Entry'!B39+'Dec Entry'!B39+'Jan Entry'!B39+'Feb Entry'!B39+'Mar Entry'!B39+'Oct Entry'!B39</f>
        <v>0</v>
      </c>
    </row>
    <row r="17" spans="1:34" ht="13.5" thickBot="1" x14ac:dyDescent="0.25">
      <c r="A17" s="50"/>
      <c r="B17" s="17"/>
      <c r="C17" s="21"/>
      <c r="D17" s="67"/>
      <c r="E17" s="49" t="s">
        <v>77</v>
      </c>
      <c r="F17" s="72"/>
      <c r="G17" s="72"/>
      <c r="H17" s="79"/>
      <c r="I17" s="80">
        <f>'Nov Entry'!B40+'Dec Entry'!B40+'Jan Entry'!B40+'Feb Entry'!B40+'Mar Entry'!B40+'Oct Entry'!B40</f>
        <v>0</v>
      </c>
    </row>
    <row r="18" spans="1:34" ht="8.25" customHeight="1" x14ac:dyDescent="0.2">
      <c r="A18" s="50"/>
      <c r="B18" s="19"/>
      <c r="C18" s="74"/>
      <c r="D18" s="75"/>
      <c r="E18" s="74"/>
      <c r="F18" s="20"/>
      <c r="G18" s="20"/>
      <c r="H18" s="120"/>
    </row>
    <row r="19" spans="1:34" s="23" customFormat="1" x14ac:dyDescent="0.2">
      <c r="A19" s="51"/>
      <c r="B19" s="141" t="s">
        <v>92</v>
      </c>
      <c r="C19" s="142"/>
      <c r="D19" s="142"/>
      <c r="E19" s="142"/>
      <c r="F19" s="143"/>
      <c r="G19" s="143"/>
      <c r="H19" s="136" t="s">
        <v>93</v>
      </c>
      <c r="I19"/>
      <c r="J19"/>
      <c r="K19"/>
      <c r="L19"/>
      <c r="M19"/>
      <c r="N19"/>
      <c r="O19"/>
      <c r="P19"/>
      <c r="Q19"/>
      <c r="R19"/>
      <c r="S19"/>
      <c r="T19"/>
      <c r="U19"/>
      <c r="V19"/>
      <c r="W19"/>
      <c r="X19"/>
      <c r="Y19"/>
      <c r="Z19"/>
      <c r="AA19"/>
      <c r="AB19"/>
      <c r="AC19"/>
      <c r="AD19"/>
      <c r="AE19"/>
      <c r="AF19"/>
      <c r="AG19"/>
      <c r="AH19"/>
    </row>
    <row r="20" spans="1:34" s="23" customFormat="1" x14ac:dyDescent="0.2">
      <c r="A20" s="52"/>
      <c r="B20" s="144" t="s">
        <v>17</v>
      </c>
      <c r="C20" s="144" t="s">
        <v>18</v>
      </c>
      <c r="D20" s="144" t="s">
        <v>19</v>
      </c>
      <c r="E20" s="144" t="s">
        <v>20</v>
      </c>
      <c r="F20" s="144" t="s">
        <v>21</v>
      </c>
      <c r="G20" s="144" t="s">
        <v>89</v>
      </c>
      <c r="H20" s="131" t="s">
        <v>23</v>
      </c>
      <c r="I20"/>
      <c r="J20"/>
      <c r="K20"/>
      <c r="L20"/>
      <c r="M20"/>
      <c r="N20"/>
      <c r="O20"/>
      <c r="P20"/>
      <c r="Q20"/>
      <c r="R20"/>
      <c r="S20"/>
      <c r="T20"/>
      <c r="U20"/>
      <c r="V20"/>
      <c r="W20"/>
      <c r="X20"/>
      <c r="Y20"/>
      <c r="Z20"/>
      <c r="AA20"/>
      <c r="AB20"/>
      <c r="AC20"/>
      <c r="AD20"/>
      <c r="AE20"/>
      <c r="AF20"/>
      <c r="AG20"/>
      <c r="AH20"/>
    </row>
    <row r="21" spans="1:34" s="23" customFormat="1" x14ac:dyDescent="0.2">
      <c r="A21" s="131" t="s">
        <v>40</v>
      </c>
      <c r="B21" s="144" t="s">
        <v>18</v>
      </c>
      <c r="C21" s="144"/>
      <c r="D21" s="144"/>
      <c r="E21" s="144"/>
      <c r="F21" s="144" t="s">
        <v>20</v>
      </c>
      <c r="G21" s="144" t="s">
        <v>91</v>
      </c>
      <c r="H21" s="131" t="s">
        <v>24</v>
      </c>
      <c r="I21"/>
      <c r="J21"/>
      <c r="K21"/>
      <c r="L21"/>
      <c r="M21"/>
      <c r="N21"/>
      <c r="O21"/>
      <c r="P21"/>
      <c r="Q21"/>
      <c r="R21"/>
      <c r="S21"/>
      <c r="T21"/>
      <c r="U21"/>
      <c r="V21"/>
      <c r="W21"/>
      <c r="X21"/>
      <c r="Y21"/>
      <c r="Z21"/>
      <c r="AA21"/>
      <c r="AB21"/>
      <c r="AC21"/>
      <c r="AD21"/>
      <c r="AE21"/>
      <c r="AF21"/>
      <c r="AG21"/>
      <c r="AH21"/>
    </row>
    <row r="22" spans="1:34" s="23" customFormat="1" x14ac:dyDescent="0.2">
      <c r="A22" s="132" t="s">
        <v>15</v>
      </c>
      <c r="B22" s="145" t="s">
        <v>3</v>
      </c>
      <c r="C22" s="145" t="s">
        <v>4</v>
      </c>
      <c r="D22" s="145" t="s">
        <v>5</v>
      </c>
      <c r="E22" s="145" t="s">
        <v>6</v>
      </c>
      <c r="F22" s="145" t="s">
        <v>7</v>
      </c>
      <c r="G22" s="145" t="s">
        <v>8</v>
      </c>
      <c r="H22" s="137" t="s">
        <v>90</v>
      </c>
      <c r="I22"/>
      <c r="J22"/>
      <c r="K22"/>
      <c r="L22"/>
      <c r="M22"/>
      <c r="N22"/>
      <c r="O22"/>
      <c r="P22"/>
      <c r="Q22"/>
      <c r="R22"/>
      <c r="S22"/>
      <c r="T22"/>
      <c r="U22"/>
      <c r="V22"/>
      <c r="W22"/>
      <c r="X22"/>
      <c r="Y22"/>
      <c r="Z22"/>
      <c r="AA22"/>
      <c r="AB22"/>
      <c r="AC22"/>
      <c r="AD22"/>
      <c r="AE22"/>
      <c r="AF22"/>
      <c r="AG22"/>
      <c r="AH22"/>
    </row>
    <row r="23" spans="1:34" s="24" customFormat="1" ht="18.75" customHeight="1" x14ac:dyDescent="0.2">
      <c r="A23" s="94" t="s">
        <v>16</v>
      </c>
      <c r="B23" s="93"/>
      <c r="C23" s="93"/>
      <c r="D23" s="93"/>
      <c r="E23" s="95"/>
      <c r="F23" s="97"/>
      <c r="G23" s="97"/>
      <c r="H23" s="98"/>
      <c r="I23"/>
      <c r="J23"/>
      <c r="K23"/>
      <c r="L23"/>
      <c r="M23"/>
      <c r="N23"/>
      <c r="O23"/>
      <c r="P23"/>
      <c r="Q23"/>
      <c r="R23"/>
      <c r="S23"/>
      <c r="T23"/>
      <c r="U23"/>
      <c r="V23"/>
      <c r="W23"/>
      <c r="X23"/>
      <c r="Y23"/>
      <c r="Z23"/>
      <c r="AA23"/>
      <c r="AB23"/>
      <c r="AC23"/>
      <c r="AD23"/>
      <c r="AE23"/>
      <c r="AF23"/>
      <c r="AG23"/>
      <c r="AH23"/>
    </row>
    <row r="24" spans="1:34" ht="15.75" x14ac:dyDescent="0.25">
      <c r="A24" s="90" t="s">
        <v>47</v>
      </c>
      <c r="B24" s="146">
        <f>'Nov Entry'!AZ6+'Dec Entry'!AZ6+'Jan Entry'!AZ6+'Feb Entry'!AZ6+'Mar Entry'!AZ6+'Oct Entry'!AZ6</f>
        <v>0</v>
      </c>
      <c r="C24" s="146">
        <f>'Nov Entry'!BA6+'Dec Entry'!BA6+'Jan Entry'!BA6+'Feb Entry'!BA6+'Mar Entry'!BA6+'Oct Entry'!BA6</f>
        <v>0</v>
      </c>
      <c r="D24" s="146">
        <f>'Nov Entry'!BB6+'Dec Entry'!BB6+'Jan Entry'!BB6+'Feb Entry'!BB6+'Mar Entry'!BB6+'Oct Entry'!BB6</f>
        <v>0</v>
      </c>
      <c r="E24" s="146">
        <f>'Nov Entry'!BC6+'Dec Entry'!BC6+'Jan Entry'!BC6+'Feb Entry'!BC6+'Mar Entry'!BC6+'Oct Entry'!BC6</f>
        <v>0</v>
      </c>
      <c r="F24" s="146">
        <f>'Nov Entry'!BD6+'Dec Entry'!BD6+'Jan Entry'!BD6+'Feb Entry'!BD6+'Mar Entry'!BD6+'Oct Entry'!BD6</f>
        <v>0</v>
      </c>
      <c r="G24" s="146">
        <f>'Nov Entry'!BE6+'Dec Entry'!BE6+'Jan Entry'!BE6+'Feb Entry'!BE6+'Mar Entry'!BE6+'Oct Entry'!BE6</f>
        <v>0</v>
      </c>
      <c r="H24" s="133">
        <f>SUM(B24:G24)</f>
        <v>0</v>
      </c>
      <c r="I24"/>
      <c r="J24"/>
      <c r="K24"/>
      <c r="L24"/>
      <c r="M24"/>
      <c r="N24"/>
      <c r="O24"/>
      <c r="P24"/>
      <c r="Q24"/>
      <c r="R24"/>
      <c r="S24"/>
      <c r="T24"/>
      <c r="U24"/>
      <c r="V24"/>
      <c r="W24"/>
      <c r="X24"/>
      <c r="Y24"/>
      <c r="Z24"/>
      <c r="AA24"/>
      <c r="AB24"/>
      <c r="AC24"/>
      <c r="AD24"/>
      <c r="AE24"/>
      <c r="AF24"/>
      <c r="AG24"/>
      <c r="AH24"/>
    </row>
    <row r="25" spans="1:34" s="25" customFormat="1" ht="15.75" x14ac:dyDescent="0.25">
      <c r="A25" s="90" t="s">
        <v>55</v>
      </c>
      <c r="B25" s="146">
        <f>'Nov Entry'!AZ7+'Dec Entry'!AZ7+'Jan Entry'!AZ7+'Feb Entry'!AZ7+'Mar Entry'!AZ7+'Oct Entry'!AZ7</f>
        <v>0</v>
      </c>
      <c r="C25" s="146">
        <f>'Nov Entry'!BA7+'Dec Entry'!BA7+'Jan Entry'!BA7+'Feb Entry'!BA7+'Mar Entry'!BA7+'Oct Entry'!BA7</f>
        <v>0</v>
      </c>
      <c r="D25" s="146">
        <f>'Nov Entry'!BB7+'Dec Entry'!BB7+'Jan Entry'!BB7+'Feb Entry'!BB7+'Mar Entry'!BB7+'Oct Entry'!BB7</f>
        <v>0</v>
      </c>
      <c r="E25" s="146">
        <f>'Nov Entry'!BC7+'Dec Entry'!BC7+'Jan Entry'!BC7+'Feb Entry'!BC7+'Mar Entry'!BC7+'Oct Entry'!BC7</f>
        <v>0</v>
      </c>
      <c r="F25" s="146">
        <f>'Nov Entry'!BD7+'Dec Entry'!BD7+'Jan Entry'!BD7+'Feb Entry'!BD7+'Mar Entry'!BD7+'Oct Entry'!BD7</f>
        <v>0</v>
      </c>
      <c r="G25" s="146">
        <f>'Nov Entry'!BE7+'Dec Entry'!BE7+'Jan Entry'!BE7+'Feb Entry'!BE7+'Mar Entry'!BE7+'Oct Entry'!BE7</f>
        <v>0</v>
      </c>
      <c r="H25" s="133">
        <f>SUM(B25:G25)</f>
        <v>0</v>
      </c>
      <c r="I25"/>
      <c r="J25"/>
      <c r="K25"/>
      <c r="L25"/>
      <c r="M25"/>
      <c r="N25"/>
      <c r="O25"/>
      <c r="P25"/>
      <c r="Q25"/>
      <c r="R25"/>
      <c r="S25"/>
      <c r="T25"/>
      <c r="U25"/>
      <c r="V25"/>
      <c r="W25"/>
      <c r="X25"/>
      <c r="Y25"/>
      <c r="Z25"/>
      <c r="AA25"/>
      <c r="AB25"/>
      <c r="AC25"/>
      <c r="AD25"/>
      <c r="AE25"/>
      <c r="AF25"/>
      <c r="AG25"/>
      <c r="AH25"/>
    </row>
    <row r="26" spans="1:34" ht="17.25" customHeight="1" x14ac:dyDescent="0.2">
      <c r="A26" s="99" t="s">
        <v>48</v>
      </c>
      <c r="B26" s="96"/>
      <c r="C26" s="96"/>
      <c r="D26" s="96"/>
      <c r="E26" s="96"/>
      <c r="F26" s="96"/>
      <c r="G26" s="96"/>
      <c r="H26" s="123"/>
      <c r="I26"/>
      <c r="J26"/>
      <c r="K26"/>
      <c r="L26"/>
      <c r="M26"/>
      <c r="N26"/>
      <c r="O26"/>
      <c r="P26"/>
      <c r="Q26"/>
      <c r="R26"/>
      <c r="S26"/>
      <c r="T26"/>
      <c r="U26"/>
      <c r="V26"/>
      <c r="W26"/>
      <c r="X26"/>
      <c r="Y26"/>
      <c r="Z26"/>
      <c r="AA26"/>
      <c r="AB26"/>
      <c r="AC26"/>
      <c r="AD26"/>
      <c r="AE26"/>
      <c r="AF26"/>
      <c r="AG26"/>
      <c r="AH26"/>
    </row>
    <row r="27" spans="1:34" customFormat="1" ht="17.25" customHeight="1" x14ac:dyDescent="0.25">
      <c r="A27" s="89" t="s">
        <v>56</v>
      </c>
      <c r="B27" s="146">
        <f>'Nov Entry'!AZ9+'Dec Entry'!AZ9+'Jan Entry'!AZ9+'Feb Entry'!AZ9+'Mar Entry'!AZ9+'Oct Entry'!AZ9</f>
        <v>0</v>
      </c>
      <c r="C27" s="146">
        <f>'Nov Entry'!BA9+'Dec Entry'!BA9+'Jan Entry'!BA9+'Feb Entry'!BA9+'Mar Entry'!BA9+'Oct Entry'!BA9</f>
        <v>0</v>
      </c>
      <c r="D27" s="146">
        <f>'Nov Entry'!BB9+'Dec Entry'!BB9+'Jan Entry'!BB9+'Feb Entry'!BB9+'Mar Entry'!BB9+'Oct Entry'!BB9</f>
        <v>0</v>
      </c>
      <c r="E27" s="146">
        <f>'Nov Entry'!BC9+'Dec Entry'!BC9+'Jan Entry'!BC9+'Feb Entry'!BC9+'Mar Entry'!BC9+'Oct Entry'!BC9</f>
        <v>0</v>
      </c>
      <c r="F27" s="146">
        <f>'Nov Entry'!BD9+'Dec Entry'!BD9+'Jan Entry'!BD9+'Feb Entry'!BD9+'Mar Entry'!BD9+'Oct Entry'!BD9</f>
        <v>0</v>
      </c>
      <c r="G27" s="146">
        <f>'Nov Entry'!BE9+'Dec Entry'!BE9+'Jan Entry'!BE9+'Feb Entry'!BE9+'Mar Entry'!BE9+'Oct Entry'!BE9</f>
        <v>0</v>
      </c>
      <c r="H27" s="133">
        <f t="shared" ref="H27:H39" si="0">SUM(B27:G27)</f>
        <v>0</v>
      </c>
    </row>
    <row r="28" spans="1:34" customFormat="1" ht="17.25" customHeight="1" x14ac:dyDescent="0.25">
      <c r="A28" s="89" t="s">
        <v>57</v>
      </c>
      <c r="B28" s="146">
        <f>'Nov Entry'!AZ10+'Dec Entry'!AZ10+'Jan Entry'!AZ10+'Feb Entry'!AZ10+'Mar Entry'!AZ10+'Oct Entry'!AZ10</f>
        <v>0</v>
      </c>
      <c r="C28" s="146">
        <f>'Nov Entry'!BA10+'Dec Entry'!BA10+'Jan Entry'!BA10+'Feb Entry'!BA10+'Mar Entry'!BA10+'Oct Entry'!BA10</f>
        <v>0</v>
      </c>
      <c r="D28" s="146">
        <f>'Nov Entry'!BB10+'Dec Entry'!BB10+'Jan Entry'!BB10+'Feb Entry'!BB10+'Mar Entry'!BB10+'Oct Entry'!BB10</f>
        <v>0</v>
      </c>
      <c r="E28" s="146">
        <f>'Nov Entry'!BC10+'Dec Entry'!BC10+'Jan Entry'!BC10+'Feb Entry'!BC10+'Mar Entry'!BC10+'Oct Entry'!BC10</f>
        <v>0</v>
      </c>
      <c r="F28" s="146">
        <f>'Nov Entry'!BD10+'Dec Entry'!BD10+'Jan Entry'!BD10+'Feb Entry'!BD10+'Mar Entry'!BD10+'Oct Entry'!BD10</f>
        <v>0</v>
      </c>
      <c r="G28" s="146">
        <f>'Nov Entry'!BE10+'Dec Entry'!BE10+'Jan Entry'!BE10+'Feb Entry'!BE10+'Mar Entry'!BE10+'Oct Entry'!BE10</f>
        <v>0</v>
      </c>
      <c r="H28" s="133">
        <f t="shared" si="0"/>
        <v>0</v>
      </c>
    </row>
    <row r="29" spans="1:34" s="24" customFormat="1" ht="15.75" x14ac:dyDescent="0.25">
      <c r="A29" s="90" t="s">
        <v>58</v>
      </c>
      <c r="B29" s="146">
        <f>'Nov Entry'!AZ11+'Dec Entry'!AZ11+'Jan Entry'!AZ11+'Feb Entry'!AZ11+'Mar Entry'!AZ11+'Oct Entry'!AZ11</f>
        <v>0</v>
      </c>
      <c r="C29" s="146">
        <f>'Nov Entry'!BA11+'Dec Entry'!BA11+'Jan Entry'!BA11+'Feb Entry'!BA11+'Mar Entry'!BA11+'Oct Entry'!BA11</f>
        <v>0</v>
      </c>
      <c r="D29" s="146">
        <f>'Nov Entry'!BB11+'Dec Entry'!BB11+'Jan Entry'!BB11+'Feb Entry'!BB11+'Mar Entry'!BB11+'Oct Entry'!BB11</f>
        <v>0</v>
      </c>
      <c r="E29" s="146">
        <f>'Nov Entry'!BC11+'Dec Entry'!BC11+'Jan Entry'!BC11+'Feb Entry'!BC11+'Mar Entry'!BC11+'Oct Entry'!BC11</f>
        <v>0</v>
      </c>
      <c r="F29" s="146">
        <f>'Nov Entry'!BD11+'Dec Entry'!BD11+'Jan Entry'!BD11+'Feb Entry'!BD11+'Mar Entry'!BD11+'Oct Entry'!BD11</f>
        <v>0</v>
      </c>
      <c r="G29" s="146">
        <f>'Nov Entry'!BE11+'Dec Entry'!BE11+'Jan Entry'!BE11+'Feb Entry'!BE11+'Mar Entry'!BE11+'Oct Entry'!BE11</f>
        <v>0</v>
      </c>
      <c r="H29" s="133">
        <f t="shared" si="0"/>
        <v>0</v>
      </c>
      <c r="I29"/>
      <c r="J29"/>
      <c r="K29"/>
      <c r="L29"/>
      <c r="M29"/>
      <c r="N29"/>
      <c r="O29"/>
      <c r="P29"/>
      <c r="Q29"/>
      <c r="R29"/>
      <c r="S29"/>
      <c r="T29"/>
      <c r="U29"/>
      <c r="V29"/>
      <c r="W29"/>
      <c r="X29"/>
      <c r="Y29"/>
      <c r="Z29"/>
      <c r="AA29"/>
      <c r="AB29"/>
      <c r="AC29"/>
      <c r="AD29"/>
      <c r="AE29"/>
      <c r="AF29"/>
      <c r="AG29"/>
      <c r="AH29"/>
    </row>
    <row r="30" spans="1:34" ht="19.5" customHeight="1" x14ac:dyDescent="0.2">
      <c r="A30" s="99" t="s">
        <v>38</v>
      </c>
      <c r="B30" s="96"/>
      <c r="C30" s="96"/>
      <c r="D30" s="96"/>
      <c r="E30" s="96"/>
      <c r="F30" s="96"/>
      <c r="G30" s="96"/>
      <c r="H30" s="98"/>
      <c r="I30"/>
      <c r="J30"/>
      <c r="K30"/>
      <c r="L30"/>
      <c r="M30"/>
      <c r="N30"/>
      <c r="O30"/>
      <c r="P30"/>
      <c r="Q30"/>
      <c r="R30"/>
      <c r="S30"/>
      <c r="T30"/>
      <c r="U30"/>
      <c r="V30"/>
      <c r="W30"/>
      <c r="X30"/>
      <c r="Y30"/>
      <c r="Z30"/>
      <c r="AA30"/>
      <c r="AB30"/>
      <c r="AC30"/>
      <c r="AD30"/>
      <c r="AE30"/>
      <c r="AF30"/>
      <c r="AG30"/>
      <c r="AH30"/>
    </row>
    <row r="31" spans="1:34" s="24" customFormat="1" ht="15.75" x14ac:dyDescent="0.25">
      <c r="A31" s="90" t="s">
        <v>102</v>
      </c>
      <c r="B31" s="146">
        <f>'Nov Entry'!AZ13+'Dec Entry'!AZ13+'Jan Entry'!AZ13+'Feb Entry'!AZ13+'Mar Entry'!AZ13+'Oct Entry'!AZ13</f>
        <v>0</v>
      </c>
      <c r="C31" s="146">
        <f>'Nov Entry'!BA13+'Dec Entry'!BA13+'Jan Entry'!BA13+'Feb Entry'!BA13+'Mar Entry'!BA13+'Oct Entry'!BA13</f>
        <v>0</v>
      </c>
      <c r="D31" s="146">
        <f>'Nov Entry'!BB13+'Dec Entry'!BB13+'Jan Entry'!BB13+'Feb Entry'!BB13+'Mar Entry'!BB13+'Oct Entry'!BB13</f>
        <v>0</v>
      </c>
      <c r="E31" s="146">
        <f>'Nov Entry'!BC13+'Dec Entry'!BC13+'Jan Entry'!BC13+'Feb Entry'!BC13+'Mar Entry'!BC13+'Oct Entry'!BC13</f>
        <v>0</v>
      </c>
      <c r="F31" s="146">
        <f>'Nov Entry'!BD13+'Dec Entry'!BD13+'Jan Entry'!BD13+'Feb Entry'!BD13+'Mar Entry'!BD13+'Oct Entry'!BD13</f>
        <v>0</v>
      </c>
      <c r="G31" s="146">
        <f>'Nov Entry'!BE13+'Dec Entry'!BE13+'Jan Entry'!BE13+'Feb Entry'!BE13+'Mar Entry'!BE13+'Oct Entry'!BE13</f>
        <v>0</v>
      </c>
      <c r="H31" s="133">
        <f t="shared" si="0"/>
        <v>0</v>
      </c>
      <c r="I31"/>
      <c r="J31"/>
      <c r="K31"/>
      <c r="L31"/>
      <c r="M31"/>
      <c r="N31"/>
      <c r="O31"/>
      <c r="P31"/>
      <c r="Q31"/>
      <c r="R31"/>
      <c r="S31"/>
      <c r="T31"/>
      <c r="U31"/>
      <c r="V31"/>
      <c r="W31"/>
      <c r="X31"/>
      <c r="Y31"/>
      <c r="Z31"/>
      <c r="AA31"/>
      <c r="AB31"/>
      <c r="AC31"/>
      <c r="AD31"/>
      <c r="AE31"/>
      <c r="AF31"/>
      <c r="AG31"/>
      <c r="AH31"/>
    </row>
    <row r="32" spans="1:34" ht="15.75" x14ac:dyDescent="0.25">
      <c r="A32" s="90" t="s">
        <v>103</v>
      </c>
      <c r="B32" s="146">
        <f>'Nov Entry'!AZ14+'Dec Entry'!AZ14+'Jan Entry'!AZ14+'Feb Entry'!AZ14+'Mar Entry'!AZ14+'Oct Entry'!AZ14</f>
        <v>0</v>
      </c>
      <c r="C32" s="146">
        <f>'Nov Entry'!BA14+'Dec Entry'!BA14+'Jan Entry'!BA14+'Feb Entry'!BA14+'Mar Entry'!BA14+'Oct Entry'!BA14</f>
        <v>0</v>
      </c>
      <c r="D32" s="146">
        <f>'Nov Entry'!BB14+'Dec Entry'!BB14+'Jan Entry'!BB14+'Feb Entry'!BB14+'Mar Entry'!BB14+'Oct Entry'!BB14</f>
        <v>0</v>
      </c>
      <c r="E32" s="146">
        <f>'Nov Entry'!BC14+'Dec Entry'!BC14+'Jan Entry'!BC14+'Feb Entry'!BC14+'Mar Entry'!BC14+'Oct Entry'!BC14</f>
        <v>0</v>
      </c>
      <c r="F32" s="146">
        <f>'Nov Entry'!BD14+'Dec Entry'!BD14+'Jan Entry'!BD14+'Feb Entry'!BD14+'Mar Entry'!BD14+'Oct Entry'!BD14</f>
        <v>0</v>
      </c>
      <c r="G32" s="146">
        <f>'Nov Entry'!BE14+'Dec Entry'!BE14+'Jan Entry'!BE14+'Feb Entry'!BE14+'Mar Entry'!BE14+'Oct Entry'!BE14</f>
        <v>0</v>
      </c>
      <c r="H32" s="133">
        <f t="shared" si="0"/>
        <v>0</v>
      </c>
      <c r="I32"/>
      <c r="J32"/>
      <c r="K32"/>
      <c r="L32"/>
      <c r="M32"/>
      <c r="N32"/>
      <c r="O32"/>
      <c r="P32"/>
      <c r="Q32"/>
      <c r="R32"/>
      <c r="S32"/>
      <c r="T32"/>
      <c r="U32"/>
      <c r="V32"/>
      <c r="W32"/>
      <c r="X32"/>
      <c r="Y32"/>
      <c r="Z32"/>
      <c r="AA32"/>
      <c r="AB32"/>
      <c r="AC32"/>
      <c r="AD32"/>
      <c r="AE32"/>
      <c r="AF32"/>
      <c r="AG32"/>
      <c r="AH32"/>
    </row>
    <row r="33" spans="1:34" s="24" customFormat="1" ht="17.25" customHeight="1" x14ac:dyDescent="0.2">
      <c r="A33" s="99" t="s">
        <v>49</v>
      </c>
      <c r="B33" s="96"/>
      <c r="C33" s="96"/>
      <c r="D33" s="96"/>
      <c r="E33" s="96"/>
      <c r="F33" s="96"/>
      <c r="G33" s="96"/>
      <c r="H33" s="98"/>
      <c r="I33"/>
      <c r="J33"/>
      <c r="K33"/>
      <c r="L33"/>
      <c r="M33"/>
      <c r="N33"/>
      <c r="O33"/>
      <c r="P33"/>
      <c r="Q33"/>
      <c r="R33"/>
      <c r="S33"/>
      <c r="T33"/>
      <c r="U33"/>
      <c r="V33"/>
      <c r="W33"/>
      <c r="X33"/>
      <c r="Y33"/>
      <c r="Z33"/>
      <c r="AA33"/>
      <c r="AB33"/>
      <c r="AC33"/>
      <c r="AD33"/>
      <c r="AE33"/>
      <c r="AF33"/>
      <c r="AG33"/>
      <c r="AH33"/>
    </row>
    <row r="34" spans="1:34" ht="15.75" x14ac:dyDescent="0.25">
      <c r="A34" s="90" t="s">
        <v>104</v>
      </c>
      <c r="B34" s="146">
        <f>'Nov Entry'!AZ16+'Dec Entry'!AZ16+'Jan Entry'!AZ16+'Feb Entry'!AZ16+'Mar Entry'!AZ16+'Oct Entry'!AZ16</f>
        <v>0</v>
      </c>
      <c r="C34" s="146">
        <f>'Nov Entry'!BA16+'Dec Entry'!BA16+'Jan Entry'!BA16+'Feb Entry'!BA16+'Mar Entry'!BA16+'Oct Entry'!BA16</f>
        <v>0</v>
      </c>
      <c r="D34" s="146">
        <f>'Nov Entry'!BB16+'Dec Entry'!BB16+'Jan Entry'!BB16+'Feb Entry'!BB16+'Mar Entry'!BB16+'Oct Entry'!BB16</f>
        <v>0</v>
      </c>
      <c r="E34" s="146">
        <f>'Nov Entry'!BC16+'Dec Entry'!BC16+'Jan Entry'!BC16+'Feb Entry'!BC16+'Mar Entry'!BC16+'Oct Entry'!BC16</f>
        <v>0</v>
      </c>
      <c r="F34" s="146">
        <f>'Nov Entry'!BD16+'Dec Entry'!BD16+'Jan Entry'!BD16+'Feb Entry'!BD16+'Mar Entry'!BD16+'Oct Entry'!BD16</f>
        <v>0</v>
      </c>
      <c r="G34" s="146">
        <f>'Nov Entry'!BE16+'Dec Entry'!BE16+'Jan Entry'!BE16+'Feb Entry'!BE16+'Mar Entry'!BE16+'Oct Entry'!BE16</f>
        <v>0</v>
      </c>
      <c r="H34" s="133">
        <f t="shared" si="0"/>
        <v>0</v>
      </c>
      <c r="I34"/>
      <c r="J34"/>
      <c r="K34"/>
      <c r="L34"/>
      <c r="M34"/>
      <c r="N34"/>
      <c r="O34"/>
      <c r="P34"/>
      <c r="Q34"/>
      <c r="R34"/>
      <c r="S34"/>
      <c r="T34"/>
      <c r="U34"/>
      <c r="V34"/>
      <c r="W34"/>
      <c r="X34"/>
      <c r="Y34"/>
      <c r="Z34"/>
      <c r="AA34"/>
      <c r="AB34"/>
      <c r="AC34"/>
      <c r="AD34"/>
      <c r="AE34"/>
      <c r="AF34"/>
      <c r="AG34"/>
      <c r="AH34"/>
    </row>
    <row r="35" spans="1:34" ht="19.5" customHeight="1" x14ac:dyDescent="0.2">
      <c r="A35" s="99" t="s">
        <v>59</v>
      </c>
      <c r="B35" s="96"/>
      <c r="C35" s="96"/>
      <c r="D35" s="96"/>
      <c r="E35" s="96"/>
      <c r="F35" s="96"/>
      <c r="G35" s="96"/>
      <c r="H35" s="98"/>
      <c r="I35"/>
      <c r="J35"/>
      <c r="K35"/>
      <c r="L35"/>
      <c r="M35"/>
      <c r="N35"/>
      <c r="O35"/>
      <c r="P35"/>
      <c r="Q35"/>
      <c r="R35"/>
      <c r="S35"/>
      <c r="T35"/>
      <c r="U35"/>
      <c r="V35"/>
      <c r="W35"/>
      <c r="X35"/>
      <c r="Y35"/>
      <c r="Z35"/>
      <c r="AA35"/>
      <c r="AB35"/>
      <c r="AC35"/>
      <c r="AD35"/>
      <c r="AE35"/>
      <c r="AF35"/>
      <c r="AG35"/>
      <c r="AH35"/>
    </row>
    <row r="36" spans="1:34" customFormat="1" ht="19.5" customHeight="1" x14ac:dyDescent="0.25">
      <c r="A36" s="90" t="s">
        <v>105</v>
      </c>
      <c r="B36" s="146">
        <f>'Nov Entry'!AZ18+'Dec Entry'!AZ18+'Jan Entry'!AZ18+'Feb Entry'!AZ18+'Mar Entry'!AZ18+'Oct Entry'!AZ18</f>
        <v>0</v>
      </c>
      <c r="C36" s="146">
        <f>'Nov Entry'!BA18+'Dec Entry'!BA18+'Jan Entry'!BA18+'Feb Entry'!BA18+'Mar Entry'!BA18+'Oct Entry'!BA18</f>
        <v>0</v>
      </c>
      <c r="D36" s="146">
        <f>'Nov Entry'!BB18+'Dec Entry'!BB18+'Jan Entry'!BB18+'Feb Entry'!BB18+'Mar Entry'!BB18+'Oct Entry'!BB18</f>
        <v>0</v>
      </c>
      <c r="E36" s="146">
        <f>'Nov Entry'!BC18+'Dec Entry'!BC18+'Jan Entry'!BC18+'Feb Entry'!BC18+'Mar Entry'!BC18+'Oct Entry'!BC18</f>
        <v>0</v>
      </c>
      <c r="F36" s="146">
        <f>'Nov Entry'!BD18+'Dec Entry'!BD18+'Jan Entry'!BD18+'Feb Entry'!BD18+'Mar Entry'!BD18+'Oct Entry'!BD18</f>
        <v>0</v>
      </c>
      <c r="G36" s="146">
        <f>'Nov Entry'!BE18+'Dec Entry'!BE18+'Jan Entry'!BE18+'Feb Entry'!BE18+'Mar Entry'!BE18+'Oct Entry'!BE18</f>
        <v>0</v>
      </c>
      <c r="H36" s="133">
        <f t="shared" si="0"/>
        <v>0</v>
      </c>
    </row>
    <row r="37" spans="1:34" customFormat="1" ht="19.5" customHeight="1" x14ac:dyDescent="0.25">
      <c r="A37" s="89" t="s">
        <v>106</v>
      </c>
      <c r="B37" s="146">
        <f>'Nov Entry'!AZ19+'Dec Entry'!AZ19+'Jan Entry'!AZ19+'Feb Entry'!AZ19+'Mar Entry'!AZ19+'Oct Entry'!AZ19</f>
        <v>0</v>
      </c>
      <c r="C37" s="146">
        <f>'Nov Entry'!BA19+'Dec Entry'!BA19+'Jan Entry'!BA19+'Feb Entry'!BA19+'Mar Entry'!BA19+'Oct Entry'!BA19</f>
        <v>0</v>
      </c>
      <c r="D37" s="146">
        <f>'Nov Entry'!BB19+'Dec Entry'!BB19+'Jan Entry'!BB19+'Feb Entry'!BB19+'Mar Entry'!BB19+'Oct Entry'!BB19</f>
        <v>0</v>
      </c>
      <c r="E37" s="146">
        <f>'Nov Entry'!BC19+'Dec Entry'!BC19+'Jan Entry'!BC19+'Feb Entry'!BC19+'Mar Entry'!BC19+'Oct Entry'!BC19</f>
        <v>0</v>
      </c>
      <c r="F37" s="146">
        <f>'Nov Entry'!BD19+'Dec Entry'!BD19+'Jan Entry'!BD19+'Feb Entry'!BD19+'Mar Entry'!BD19+'Oct Entry'!BD19</f>
        <v>0</v>
      </c>
      <c r="G37" s="146">
        <f>'Nov Entry'!BE19+'Dec Entry'!BE19+'Jan Entry'!BE19+'Feb Entry'!BE19+'Mar Entry'!BE19+'Oct Entry'!BE19</f>
        <v>0</v>
      </c>
      <c r="H37" s="133">
        <f t="shared" si="0"/>
        <v>0</v>
      </c>
    </row>
    <row r="38" spans="1:34" customFormat="1" ht="19.5" customHeight="1" x14ac:dyDescent="0.25">
      <c r="A38" s="89" t="s">
        <v>107</v>
      </c>
      <c r="B38" s="146">
        <f>'Nov Entry'!AZ20+'Dec Entry'!AZ20+'Jan Entry'!AZ20+'Feb Entry'!AZ20+'Mar Entry'!AZ20+'Oct Entry'!AZ20</f>
        <v>0</v>
      </c>
      <c r="C38" s="146">
        <f>'Nov Entry'!BA20+'Dec Entry'!BA20+'Jan Entry'!BA20+'Feb Entry'!BA20+'Mar Entry'!BA20+'Oct Entry'!BA20</f>
        <v>0</v>
      </c>
      <c r="D38" s="146">
        <f>'Nov Entry'!BB20+'Dec Entry'!BB20+'Jan Entry'!BB20+'Feb Entry'!BB20+'Mar Entry'!BB20+'Oct Entry'!BB20</f>
        <v>0</v>
      </c>
      <c r="E38" s="146">
        <f>'Nov Entry'!BC20+'Dec Entry'!BC20+'Jan Entry'!BC20+'Feb Entry'!BC20+'Mar Entry'!BC20+'Oct Entry'!BC20</f>
        <v>0</v>
      </c>
      <c r="F38" s="146">
        <f>'Nov Entry'!BD20+'Dec Entry'!BD20+'Jan Entry'!BD20+'Feb Entry'!BD20+'Mar Entry'!BD20+'Oct Entry'!BD20</f>
        <v>0</v>
      </c>
      <c r="G38" s="146">
        <f>'Nov Entry'!BE20+'Dec Entry'!BE20+'Jan Entry'!BE20+'Feb Entry'!BE20+'Mar Entry'!BE20+'Oct Entry'!BE20</f>
        <v>0</v>
      </c>
      <c r="H38" s="133">
        <f t="shared" si="0"/>
        <v>0</v>
      </c>
    </row>
    <row r="39" spans="1:34" s="64" customFormat="1" ht="15.75" x14ac:dyDescent="0.25">
      <c r="A39" s="58" t="s">
        <v>108</v>
      </c>
      <c r="B39" s="146">
        <f>'Nov Entry'!AZ21+'Dec Entry'!AZ21+'Jan Entry'!AZ21+'Feb Entry'!AZ21+'Mar Entry'!AZ21+'Oct Entry'!AZ21</f>
        <v>0</v>
      </c>
      <c r="C39" s="146">
        <f>'Nov Entry'!BA21+'Dec Entry'!BA21+'Jan Entry'!BA21+'Feb Entry'!BA21+'Mar Entry'!BA21+'Oct Entry'!BA21</f>
        <v>0</v>
      </c>
      <c r="D39" s="146">
        <f>'Nov Entry'!BB21+'Dec Entry'!BB21+'Jan Entry'!BB21+'Feb Entry'!BB21+'Mar Entry'!BB21+'Oct Entry'!BB21</f>
        <v>0</v>
      </c>
      <c r="E39" s="146">
        <f>'Nov Entry'!BC21+'Dec Entry'!BC21+'Jan Entry'!BC21+'Feb Entry'!BC21+'Mar Entry'!BC21+'Oct Entry'!BC21</f>
        <v>0</v>
      </c>
      <c r="F39" s="146">
        <f>'Nov Entry'!BD21+'Dec Entry'!BD21+'Jan Entry'!BD21+'Feb Entry'!BD21+'Mar Entry'!BD21+'Oct Entry'!BD21</f>
        <v>0</v>
      </c>
      <c r="G39" s="146">
        <f>'Nov Entry'!BE21+'Dec Entry'!BE21+'Jan Entry'!BE21+'Feb Entry'!BE21+'Mar Entry'!BE21+'Oct Entry'!BE21</f>
        <v>0</v>
      </c>
      <c r="H39" s="133">
        <f t="shared" si="0"/>
        <v>0</v>
      </c>
      <c r="I39"/>
      <c r="J39"/>
      <c r="K39"/>
      <c r="L39"/>
      <c r="M39"/>
      <c r="N39"/>
      <c r="O39"/>
      <c r="P39"/>
      <c r="Q39"/>
      <c r="R39"/>
      <c r="S39"/>
      <c r="T39"/>
      <c r="U39"/>
      <c r="V39"/>
      <c r="W39"/>
      <c r="X39"/>
      <c r="Y39"/>
      <c r="Z39"/>
      <c r="AA39"/>
      <c r="AB39"/>
      <c r="AC39"/>
      <c r="AD39"/>
      <c r="AE39"/>
      <c r="AF39"/>
      <c r="AG39"/>
      <c r="AH39"/>
    </row>
    <row r="40" spans="1:34" s="5" customFormat="1" ht="18" customHeight="1" x14ac:dyDescent="0.2">
      <c r="A40" s="135" t="s">
        <v>25</v>
      </c>
      <c r="B40" s="134">
        <f t="shared" ref="B40:H40" si="1">SUM(B24:B39)</f>
        <v>0</v>
      </c>
      <c r="C40" s="134">
        <f t="shared" si="1"/>
        <v>0</v>
      </c>
      <c r="D40" s="134">
        <f t="shared" si="1"/>
        <v>0</v>
      </c>
      <c r="E40" s="134">
        <f t="shared" si="1"/>
        <v>0</v>
      </c>
      <c r="F40" s="134">
        <f t="shared" si="1"/>
        <v>0</v>
      </c>
      <c r="G40" s="134">
        <f t="shared" si="1"/>
        <v>0</v>
      </c>
      <c r="H40" s="134">
        <f t="shared" si="1"/>
        <v>0</v>
      </c>
      <c r="I40"/>
      <c r="J40"/>
      <c r="K40"/>
      <c r="L40"/>
      <c r="M40"/>
      <c r="N40"/>
      <c r="O40"/>
      <c r="P40"/>
      <c r="Q40"/>
      <c r="R40"/>
      <c r="S40"/>
      <c r="T40"/>
      <c r="U40"/>
      <c r="V40"/>
      <c r="W40"/>
      <c r="X40"/>
      <c r="Y40"/>
      <c r="Z40"/>
      <c r="AA40"/>
      <c r="AB40"/>
      <c r="AC40"/>
      <c r="AD40"/>
      <c r="AE40"/>
      <c r="AF40"/>
      <c r="AG40"/>
      <c r="AH40"/>
    </row>
    <row r="41" spans="1:34" hidden="1" x14ac:dyDescent="0.2">
      <c r="A41"/>
      <c r="B41" s="87" t="e">
        <f>SUM(#REF!)</f>
        <v>#REF!</v>
      </c>
      <c r="C41" s="87" t="e">
        <f>SUM(#REF!)</f>
        <v>#REF!</v>
      </c>
      <c r="D41" s="87" t="e">
        <f>SUM(#REF!)</f>
        <v>#REF!</v>
      </c>
      <c r="E41" s="87" t="e">
        <f>SUM(#REF!)</f>
        <v>#REF!</v>
      </c>
      <c r="F41" s="87" t="e">
        <f>SUM(#REF!)</f>
        <v>#REF!</v>
      </c>
      <c r="G41" s="88" t="e">
        <f>SUM(#REF!)</f>
        <v>#REF!</v>
      </c>
      <c r="H41">
        <f>SUM(B24:B39)</f>
        <v>0</v>
      </c>
      <c r="I41">
        <f>SUM(D24:D39)</f>
        <v>0</v>
      </c>
      <c r="J41">
        <f>SUM(E24:E39)</f>
        <v>0</v>
      </c>
      <c r="K41">
        <f>SUM(F24:F39)</f>
        <v>0</v>
      </c>
      <c r="L41">
        <f>SUM(G24:G39)</f>
        <v>0</v>
      </c>
      <c r="M41"/>
      <c r="N41"/>
      <c r="O41"/>
      <c r="P41"/>
      <c r="Q41"/>
      <c r="R41"/>
      <c r="S41"/>
      <c r="T41"/>
      <c r="U41"/>
      <c r="V41"/>
      <c r="W41"/>
      <c r="X41"/>
      <c r="Y41"/>
      <c r="Z41"/>
      <c r="AA41"/>
      <c r="AB41"/>
      <c r="AC41"/>
      <c r="AD41"/>
      <c r="AE41"/>
      <c r="AF41"/>
      <c r="AG41"/>
      <c r="AH41"/>
    </row>
    <row r="42" spans="1:34" hidden="1" x14ac:dyDescent="0.2">
      <c r="A42"/>
      <c r="B42" s="26"/>
      <c r="C42" s="26"/>
      <c r="D42" s="27"/>
      <c r="E42" s="28"/>
      <c r="F42" s="29"/>
      <c r="G42" s="29"/>
      <c r="H42"/>
      <c r="I42"/>
      <c r="J42"/>
      <c r="K42"/>
      <c r="L42"/>
      <c r="M42"/>
      <c r="N42"/>
      <c r="O42"/>
      <c r="P42"/>
      <c r="Q42"/>
      <c r="R42"/>
      <c r="S42"/>
      <c r="T42"/>
      <c r="U42"/>
      <c r="V42"/>
      <c r="W42"/>
      <c r="X42"/>
      <c r="Y42"/>
      <c r="Z42"/>
      <c r="AA42"/>
      <c r="AB42"/>
      <c r="AC42"/>
      <c r="AD42"/>
      <c r="AE42"/>
      <c r="AF42"/>
      <c r="AG42"/>
      <c r="AH42"/>
    </row>
    <row r="43" spans="1:34" ht="26.25" hidden="1" x14ac:dyDescent="0.4">
      <c r="A43" s="66" t="s">
        <v>39</v>
      </c>
      <c r="B43" s="26"/>
      <c r="C43" s="26"/>
      <c r="D43" s="27"/>
      <c r="E43" s="28"/>
      <c r="F43" s="29"/>
      <c r="G43" s="29"/>
      <c r="H43"/>
      <c r="I43"/>
      <c r="J43"/>
      <c r="K43"/>
      <c r="L43"/>
      <c r="M43"/>
      <c r="N43"/>
      <c r="O43"/>
      <c r="P43"/>
      <c r="Q43"/>
      <c r="R43"/>
      <c r="S43"/>
      <c r="T43"/>
      <c r="U43"/>
      <c r="V43"/>
      <c r="W43"/>
      <c r="X43"/>
      <c r="Y43"/>
      <c r="Z43"/>
      <c r="AA43"/>
      <c r="AB43"/>
      <c r="AC43"/>
      <c r="AD43"/>
      <c r="AE43"/>
      <c r="AF43"/>
      <c r="AG43"/>
      <c r="AH43"/>
    </row>
    <row r="44" spans="1:34" hidden="1" x14ac:dyDescent="0.2">
      <c r="A44" s="30"/>
      <c r="B44" s="26"/>
      <c r="C44" s="26"/>
      <c r="D44" s="27"/>
      <c r="E44" s="28"/>
      <c r="F44" s="29"/>
      <c r="G44" s="29"/>
      <c r="H44"/>
      <c r="I44"/>
      <c r="J44"/>
      <c r="K44"/>
      <c r="L44"/>
      <c r="M44"/>
      <c r="N44"/>
      <c r="O44"/>
      <c r="P44"/>
      <c r="Q44"/>
      <c r="R44"/>
      <c r="S44"/>
      <c r="T44"/>
      <c r="U44"/>
      <c r="V44"/>
      <c r="W44"/>
      <c r="X44"/>
      <c r="Y44"/>
      <c r="Z44"/>
      <c r="AA44"/>
      <c r="AB44"/>
      <c r="AC44"/>
      <c r="AD44"/>
      <c r="AE44"/>
      <c r="AF44"/>
      <c r="AG44"/>
      <c r="AH44"/>
    </row>
    <row r="45" spans="1:34" ht="15.75" x14ac:dyDescent="0.25">
      <c r="A45" s="58" t="s">
        <v>110</v>
      </c>
      <c r="B45" s="138" t="s">
        <v>120</v>
      </c>
      <c r="C45" s="180" t="e">
        <f>AVERAGE('Nov Entry'!BA23,'Dec Entry'!BA23,'Jan Entry'!BA23,'Feb Entry'!BA23,'Mar Entry'!BA23,'Oct Entry'!BA23)</f>
        <v>#DIV/0!</v>
      </c>
      <c r="D45" s="138" t="s">
        <v>100</v>
      </c>
      <c r="E45" s="138">
        <f>MAX('Nov Entry'!BC23,'Dec Entry'!BC23,'Jan Entry'!BC23,'Feb Entry'!BC23,'Mar Entry'!BC23,'Oct Entry'!BC23)</f>
        <v>0</v>
      </c>
      <c r="F45" s="138" t="s">
        <v>101</v>
      </c>
      <c r="G45" s="138">
        <f>MIN('Nov Entry'!BE23,'Dec Entry'!BE23,'Jan Entry'!BE23,'Feb Entry'!BE23,'Mar Entry'!BE23,'Oct Entry'!BE23)</f>
        <v>0</v>
      </c>
      <c r="H45" s="177"/>
      <c r="I45"/>
      <c r="J45"/>
      <c r="K45"/>
      <c r="L45"/>
      <c r="M45"/>
      <c r="N45"/>
      <c r="O45"/>
      <c r="P45"/>
      <c r="Q45"/>
      <c r="R45"/>
      <c r="S45"/>
      <c r="T45"/>
      <c r="U45"/>
      <c r="V45"/>
      <c r="W45"/>
      <c r="X45"/>
      <c r="Y45"/>
      <c r="Z45"/>
      <c r="AA45"/>
      <c r="AB45"/>
      <c r="AC45"/>
      <c r="AD45"/>
      <c r="AE45"/>
      <c r="AF45"/>
      <c r="AG45"/>
      <c r="AH45"/>
    </row>
    <row r="46" spans="1:34" ht="15.75" x14ac:dyDescent="0.25">
      <c r="A46" s="58" t="s">
        <v>111</v>
      </c>
      <c r="B46" s="138" t="s">
        <v>120</v>
      </c>
      <c r="C46" s="139" t="e">
        <f>AVERAGE('Nov Entry'!BA24,'Dec Entry'!BA24,'Jan Entry'!BA24,'Feb Entry'!BA24,'Mar Entry'!BA24,'Oct Entry'!BA24)</f>
        <v>#DIV/0!</v>
      </c>
      <c r="D46" s="138" t="s">
        <v>100</v>
      </c>
      <c r="E46" s="138">
        <f>MAX('Nov Entry'!BC24,'Dec Entry'!BC24,'Jan Entry'!BC24,'Feb Entry'!BC24,'Mar Entry'!BC24,'Oct Entry'!BC24)</f>
        <v>0</v>
      </c>
      <c r="F46" s="138" t="s">
        <v>101</v>
      </c>
      <c r="G46" s="140">
        <f>MIN('Nov Entry'!BE24,'Dec Entry'!BE24,'Jan Entry'!BE24,'Feb Entry'!BE24,'Mar Entry'!BE24,'Oct Entry'!BE24)</f>
        <v>0</v>
      </c>
      <c r="H46" s="178"/>
    </row>
    <row r="47" spans="1:34" s="25" customFormat="1" x14ac:dyDescent="0.2">
      <c r="A47" s="31"/>
      <c r="B47" s="26"/>
      <c r="C47" s="26"/>
      <c r="D47" s="27"/>
      <c r="E47" s="28"/>
      <c r="F47" s="29"/>
      <c r="G47" s="29"/>
      <c r="H47" s="17"/>
      <c r="I47" s="9"/>
      <c r="J47" s="9"/>
      <c r="K47" s="9"/>
      <c r="L47" s="9"/>
    </row>
    <row r="48" spans="1:34" x14ac:dyDescent="0.2">
      <c r="A48" s="30"/>
      <c r="B48" s="32"/>
      <c r="C48" s="32"/>
      <c r="D48" s="33"/>
      <c r="E48" s="34"/>
      <c r="F48" s="35"/>
      <c r="G48" s="35"/>
      <c r="H48" s="22"/>
      <c r="I48" s="25"/>
      <c r="J48" s="25"/>
      <c r="K48" s="25"/>
      <c r="L48" s="25"/>
    </row>
    <row r="49" spans="1:12" s="25" customFormat="1" x14ac:dyDescent="0.2">
      <c r="A49" s="31"/>
      <c r="B49" s="26"/>
      <c r="C49" s="26"/>
      <c r="D49" s="27"/>
      <c r="E49" s="28"/>
      <c r="F49" s="29"/>
      <c r="G49" s="29"/>
      <c r="H49" s="17"/>
      <c r="I49" s="9"/>
      <c r="J49" s="9"/>
      <c r="K49" s="9"/>
      <c r="L49" s="9"/>
    </row>
    <row r="50" spans="1:12" x14ac:dyDescent="0.2">
      <c r="A50" s="30"/>
      <c r="B50" s="32"/>
      <c r="C50" s="32"/>
      <c r="D50" s="33"/>
      <c r="E50" s="34"/>
      <c r="F50" s="35"/>
      <c r="G50" s="35"/>
      <c r="H50" s="22"/>
      <c r="I50" s="25"/>
      <c r="J50" s="25"/>
      <c r="K50" s="25"/>
      <c r="L50" s="25"/>
    </row>
    <row r="51" spans="1:12" s="25" customFormat="1" x14ac:dyDescent="0.2">
      <c r="A51" s="31"/>
      <c r="B51" s="26"/>
      <c r="C51" s="26"/>
      <c r="D51" s="27"/>
      <c r="E51" s="28"/>
      <c r="F51" s="29"/>
      <c r="G51" s="29"/>
      <c r="H51" s="17"/>
      <c r="I51" s="9"/>
      <c r="J51" s="9"/>
      <c r="K51" s="9"/>
      <c r="L51" s="9"/>
    </row>
    <row r="52" spans="1:12" x14ac:dyDescent="0.2">
      <c r="A52" s="36"/>
      <c r="B52" s="32"/>
      <c r="C52" s="32"/>
      <c r="D52" s="33"/>
      <c r="E52" s="34"/>
      <c r="F52" s="35"/>
      <c r="G52" s="35"/>
      <c r="H52" s="22"/>
      <c r="I52" s="25"/>
      <c r="J52" s="25"/>
      <c r="K52" s="25"/>
      <c r="L52" s="25"/>
    </row>
    <row r="53" spans="1:12" x14ac:dyDescent="0.2">
      <c r="A53" s="36"/>
      <c r="B53" s="26"/>
      <c r="C53" s="26"/>
      <c r="D53" s="27"/>
      <c r="E53" s="28"/>
      <c r="F53" s="29"/>
      <c r="G53" s="29"/>
      <c r="H53" s="17"/>
    </row>
    <row r="54" spans="1:12" x14ac:dyDescent="0.2">
      <c r="B54" s="32"/>
      <c r="C54" s="32"/>
      <c r="D54" s="33"/>
      <c r="E54" s="34"/>
      <c r="F54" s="35"/>
      <c r="G54" s="35"/>
      <c r="H54" s="22"/>
      <c r="I54" s="25"/>
      <c r="J54" s="25"/>
      <c r="K54" s="25"/>
      <c r="L54" s="25"/>
    </row>
    <row r="55" spans="1:12" x14ac:dyDescent="0.2">
      <c r="A55" s="25" t="s">
        <v>34</v>
      </c>
    </row>
    <row r="56" spans="1:12" x14ac:dyDescent="0.2">
      <c r="A56" s="25" t="s">
        <v>9</v>
      </c>
    </row>
    <row r="58" spans="1:12" s="38" customFormat="1" ht="32.25" thickBot="1" x14ac:dyDescent="0.55000000000000004">
      <c r="A58" s="37"/>
      <c r="B58" s="9"/>
      <c r="C58" s="9"/>
      <c r="D58" s="9"/>
      <c r="E58" s="9"/>
      <c r="F58" s="25"/>
      <c r="G58" s="25"/>
      <c r="H58" s="9"/>
      <c r="I58" s="9"/>
      <c r="J58" s="9"/>
      <c r="K58" s="9"/>
      <c r="L58" s="9"/>
    </row>
    <row r="59" spans="1:12" s="38" customFormat="1" ht="18.75" thickBot="1" x14ac:dyDescent="0.3">
      <c r="A59" s="40" t="s">
        <v>11</v>
      </c>
      <c r="B59" s="9"/>
      <c r="C59" s="9"/>
      <c r="D59" s="9"/>
      <c r="E59" s="25"/>
      <c r="F59" s="9"/>
      <c r="G59" s="9"/>
      <c r="H59" s="9"/>
      <c r="I59" s="9"/>
      <c r="J59" s="9"/>
      <c r="K59" s="9"/>
      <c r="L59" s="9"/>
    </row>
    <row r="60" spans="1:12" s="38" customFormat="1" ht="18.75" thickBot="1" x14ac:dyDescent="0.3">
      <c r="A60" s="40" t="s">
        <v>10</v>
      </c>
      <c r="B60" s="9"/>
      <c r="C60" s="9"/>
      <c r="D60" s="9"/>
      <c r="E60" s="9"/>
      <c r="F60" s="9"/>
      <c r="G60" s="9"/>
      <c r="H60" s="9"/>
      <c r="I60" s="9"/>
      <c r="J60" s="9"/>
      <c r="K60" s="9"/>
      <c r="L60" s="9"/>
    </row>
    <row r="61" spans="1:12" ht="18" x14ac:dyDescent="0.25">
      <c r="B61" s="62"/>
      <c r="C61" s="39"/>
      <c r="D61" s="38"/>
      <c r="E61" s="39"/>
      <c r="F61" s="39"/>
      <c r="G61" s="39"/>
      <c r="H61" s="39"/>
      <c r="I61" s="38"/>
      <c r="J61" s="38"/>
      <c r="K61" s="38"/>
      <c r="L61" s="38"/>
    </row>
    <row r="62" spans="1:12" ht="18" x14ac:dyDescent="0.25">
      <c r="B62" s="62"/>
      <c r="C62" s="39"/>
      <c r="D62" s="38"/>
      <c r="E62" s="41"/>
      <c r="F62" s="39"/>
      <c r="G62" s="39"/>
      <c r="H62" s="39"/>
      <c r="I62" s="38"/>
      <c r="J62" s="38"/>
      <c r="K62" s="38"/>
      <c r="L62" s="38"/>
    </row>
    <row r="63" spans="1:12" ht="18" x14ac:dyDescent="0.25">
      <c r="B63" s="63"/>
      <c r="C63" s="39"/>
      <c r="D63" s="38"/>
      <c r="E63" s="41"/>
      <c r="F63" s="39"/>
      <c r="G63" s="39"/>
      <c r="H63" s="39"/>
      <c r="I63" s="38"/>
      <c r="J63" s="38"/>
      <c r="K63" s="38"/>
      <c r="L63" s="38"/>
    </row>
  </sheetData>
  <sheetProtection password="C9C9" sheet="1" objects="1" scenarios="1"/>
  <mergeCells count="5">
    <mergeCell ref="A1:H1"/>
    <mergeCell ref="A2:H2"/>
    <mergeCell ref="A3:H3"/>
    <mergeCell ref="A4:H4"/>
    <mergeCell ref="H45:H46"/>
  </mergeCells>
  <phoneticPr fontId="0" type="noConversion"/>
  <printOptions horizontalCentered="1"/>
  <pageMargins left="0" right="0" top="0" bottom="0" header="0" footer="0"/>
  <pageSetup scale="6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85" workbookViewId="0">
      <selection sqref="A1:H1"/>
    </sheetView>
  </sheetViews>
  <sheetFormatPr defaultRowHeight="12.75" x14ac:dyDescent="0.2"/>
  <cols>
    <col min="1" max="1" width="104.5703125" style="2" bestFit="1" customWidth="1"/>
    <col min="2" max="2" width="19.140625" style="2" customWidth="1"/>
    <col min="3" max="6" width="12.7109375" style="2" customWidth="1"/>
    <col min="7" max="7" width="15.85546875" style="2" bestFit="1" customWidth="1"/>
    <col min="8" max="8" width="17.7109375" style="2" customWidth="1"/>
    <col min="9" max="9" width="21.85546875" style="2" customWidth="1"/>
    <col min="10" max="10" width="14" style="2" bestFit="1" customWidth="1"/>
    <col min="11" max="12" width="12.7109375" style="2" customWidth="1"/>
    <col min="13" max="13" width="12.42578125" style="2" bestFit="1" customWidth="1"/>
    <col min="14" max="16384" width="9.140625" style="2"/>
  </cols>
  <sheetData>
    <row r="1" spans="1:13" x14ac:dyDescent="0.2">
      <c r="A1" s="179" t="s">
        <v>12</v>
      </c>
      <c r="B1" s="179"/>
      <c r="C1" s="179"/>
      <c r="D1" s="179"/>
      <c r="E1" s="179"/>
      <c r="F1" s="179"/>
      <c r="G1" s="179"/>
      <c r="H1" s="179"/>
      <c r="I1" s="9"/>
      <c r="J1" s="9"/>
      <c r="K1" s="9"/>
      <c r="L1" s="9"/>
      <c r="M1" s="9"/>
    </row>
    <row r="2" spans="1:13" x14ac:dyDescent="0.2">
      <c r="A2" s="175" t="s">
        <v>13</v>
      </c>
      <c r="B2" s="175"/>
      <c r="C2" s="175"/>
      <c r="D2" s="175"/>
      <c r="E2" s="175"/>
      <c r="F2" s="175"/>
      <c r="G2" s="175"/>
      <c r="H2" s="175"/>
      <c r="I2" s="9"/>
      <c r="J2" s="9"/>
      <c r="K2" s="9"/>
      <c r="L2" s="9"/>
      <c r="M2" s="9"/>
    </row>
    <row r="3" spans="1:13" x14ac:dyDescent="0.2">
      <c r="A3" s="175" t="s">
        <v>71</v>
      </c>
      <c r="B3" s="175"/>
      <c r="C3" s="175"/>
      <c r="D3" s="175"/>
      <c r="E3" s="175"/>
      <c r="F3" s="175"/>
      <c r="G3" s="175"/>
      <c r="H3" s="175"/>
      <c r="I3" s="9"/>
      <c r="J3" s="9"/>
      <c r="K3" s="9"/>
      <c r="L3" s="9"/>
      <c r="M3" s="9"/>
    </row>
    <row r="4" spans="1:13" x14ac:dyDescent="0.2">
      <c r="A4" s="176" t="s">
        <v>46</v>
      </c>
      <c r="B4" s="176"/>
      <c r="C4" s="176"/>
      <c r="D4" s="176"/>
      <c r="E4" s="176"/>
      <c r="F4" s="176"/>
      <c r="G4" s="176"/>
      <c r="H4" s="176"/>
      <c r="I4" s="9"/>
      <c r="J4" s="9"/>
      <c r="K4" s="9"/>
      <c r="L4" s="9"/>
      <c r="M4" s="9"/>
    </row>
    <row r="5" spans="1:13" x14ac:dyDescent="0.2">
      <c r="A5" s="9"/>
      <c r="B5" s="9"/>
      <c r="C5" s="9"/>
      <c r="D5" s="9"/>
      <c r="E5" s="9"/>
      <c r="F5" s="9"/>
      <c r="G5" s="9"/>
      <c r="H5" s="9"/>
      <c r="I5" s="9"/>
      <c r="J5" s="9"/>
      <c r="K5" s="9"/>
      <c r="L5" s="9"/>
      <c r="M5" s="9"/>
    </row>
    <row r="6" spans="1:13" x14ac:dyDescent="0.2">
      <c r="A6" s="45" t="s">
        <v>35</v>
      </c>
      <c r="B6" s="10" t="s">
        <v>41</v>
      </c>
      <c r="C6" s="11"/>
      <c r="D6" s="12"/>
      <c r="E6" s="13" t="s">
        <v>33</v>
      </c>
      <c r="F6" s="14"/>
      <c r="G6" s="14"/>
      <c r="H6" s="76" t="s">
        <v>116</v>
      </c>
      <c r="I6" s="9"/>
      <c r="J6" s="9"/>
      <c r="K6" s="9"/>
      <c r="L6" s="9"/>
      <c r="M6" s="9"/>
    </row>
    <row r="7" spans="1:13" x14ac:dyDescent="0.2">
      <c r="A7" s="46"/>
      <c r="B7" s="10" t="s">
        <v>42</v>
      </c>
      <c r="C7" s="11"/>
      <c r="D7" s="12"/>
      <c r="E7" s="13" t="s">
        <v>1</v>
      </c>
      <c r="F7" s="9"/>
      <c r="G7" s="15" t="s">
        <v>50</v>
      </c>
      <c r="H7" s="12"/>
      <c r="I7" s="9"/>
    </row>
    <row r="8" spans="1:13" x14ac:dyDescent="0.2">
      <c r="A8" s="47"/>
      <c r="B8" s="10" t="s">
        <v>43</v>
      </c>
      <c r="C8" s="11"/>
      <c r="D8" s="12"/>
      <c r="E8" s="13" t="s">
        <v>14</v>
      </c>
      <c r="F8" s="11"/>
      <c r="G8" s="11"/>
      <c r="H8" s="76" t="s">
        <v>44</v>
      </c>
      <c r="I8" s="9"/>
    </row>
    <row r="9" spans="1:13" x14ac:dyDescent="0.2">
      <c r="A9" s="48" t="s">
        <v>0</v>
      </c>
      <c r="B9" s="147" t="s">
        <v>51</v>
      </c>
      <c r="C9" s="11"/>
      <c r="D9" s="12"/>
      <c r="E9" s="9"/>
      <c r="F9" s="9"/>
      <c r="G9" s="9"/>
      <c r="H9" s="9"/>
      <c r="I9" s="9"/>
    </row>
    <row r="10" spans="1:13" ht="13.5" thickBot="1" x14ac:dyDescent="0.25">
      <c r="A10" s="48" t="s">
        <v>2</v>
      </c>
      <c r="B10" s="15" t="s">
        <v>27</v>
      </c>
      <c r="C10" s="11"/>
      <c r="D10" s="12"/>
      <c r="E10" s="9"/>
      <c r="F10" s="9"/>
      <c r="G10" s="9"/>
      <c r="H10" s="9"/>
      <c r="I10" s="9"/>
    </row>
    <row r="11" spans="1:13" ht="13.5" thickBot="1" x14ac:dyDescent="0.25">
      <c r="A11" s="49"/>
      <c r="B11" s="16"/>
      <c r="C11" s="117"/>
      <c r="D11"/>
      <c r="E11" s="78"/>
      <c r="F11" s="78"/>
      <c r="G11" s="92"/>
      <c r="H11" s="78"/>
      <c r="I11" s="100"/>
      <c r="J11" s="68" t="s">
        <v>22</v>
      </c>
    </row>
    <row r="12" spans="1:13" ht="13.5" thickBot="1" x14ac:dyDescent="0.25">
      <c r="A12" s="49" t="s">
        <v>52</v>
      </c>
      <c r="B12" s="16"/>
      <c r="C12" s="116">
        <f>'May Entry'!B27:E27+'June Entry'!B27:E27+'Jul Entry'!B27:E27+'Aug Entry'!B27:E27+'Sep Entry'!B27:E27+'Apr Entry'!B27:E27</f>
        <v>0</v>
      </c>
      <c r="D12" s="86"/>
      <c r="E12" s="85" t="s">
        <v>72</v>
      </c>
      <c r="F12" s="81"/>
      <c r="G12" s="82"/>
      <c r="H12" s="83"/>
      <c r="I12" s="101"/>
      <c r="J12" s="18">
        <f>'May Entry'!B35+'June Entry'!B35+'Jul Entry'!B35+'Aug Entry'!B35+'Sep Entry'!B35+'Apr Entry'!B35</f>
        <v>0</v>
      </c>
      <c r="K12" s="4"/>
    </row>
    <row r="13" spans="1:13" ht="15.75" thickBot="1" x14ac:dyDescent="0.3">
      <c r="A13" s="49" t="s">
        <v>53</v>
      </c>
      <c r="B13" s="16"/>
      <c r="C13" s="108">
        <f>'May Entry'!B28+'June Entry'!B28+'Jul Entry'!B28+'Aug Entry'!B28+'Sep Entry'!B28+'Apr Entry'!B28</f>
        <v>0</v>
      </c>
      <c r="D13" s="86"/>
      <c r="E13" s="50" t="s">
        <v>73</v>
      </c>
      <c r="F13" s="69"/>
      <c r="G13" s="70"/>
      <c r="H13" s="84"/>
      <c r="I13" s="102"/>
      <c r="J13" s="18">
        <f>'May Entry'!B36+'June Entry'!B36+'Jul Entry'!B36+'Aug Entry'!B36+'Sep Entry'!B36+'Apr Entry'!B36</f>
        <v>0</v>
      </c>
    </row>
    <row r="14" spans="1:13" ht="13.5" thickBot="1" x14ac:dyDescent="0.25">
      <c r="A14" s="49" t="s">
        <v>54</v>
      </c>
      <c r="B14" s="19"/>
      <c r="C14" s="111">
        <f>'May Entry'!B29+'June Entry'!B29+'Jul Entry'!B29+'Aug Entry'!B29+'Sep Entry'!B29+'Apr Entry'!B29</f>
        <v>0</v>
      </c>
      <c r="D14"/>
      <c r="E14" s="50" t="s">
        <v>74</v>
      </c>
      <c r="F14" s="71"/>
      <c r="G14" s="77"/>
      <c r="H14" s="84"/>
      <c r="I14" s="102"/>
      <c r="J14" s="18">
        <f>'May Entry'!B37+'June Entry'!B37+'Jul Entry'!B37+'Aug Entry'!B37+'Sep Entry'!B37+'Apr Entry'!B37</f>
        <v>0</v>
      </c>
    </row>
    <row r="15" spans="1:13" ht="13.5" thickBot="1" x14ac:dyDescent="0.25">
      <c r="A15" s="50"/>
      <c r="B15" s="17"/>
      <c r="C15" s="21"/>
      <c r="D15" s="115"/>
      <c r="E15" s="71" t="s">
        <v>75</v>
      </c>
      <c r="F15" s="71"/>
      <c r="G15" s="71"/>
      <c r="H15" s="84"/>
      <c r="I15" s="102"/>
      <c r="J15" s="18">
        <f>'May Entry'!B38+'June Entry'!B38+'Jul Entry'!B38+'Aug Entry'!B38+'Sep Entry'!B38+'Apr Entry'!B38</f>
        <v>0</v>
      </c>
    </row>
    <row r="16" spans="1:13" ht="13.5" thickBot="1" x14ac:dyDescent="0.25">
      <c r="A16" s="50"/>
      <c r="B16" s="17"/>
      <c r="C16" s="21"/>
      <c r="D16" s="67"/>
      <c r="E16" s="50" t="s">
        <v>76</v>
      </c>
      <c r="F16" s="71"/>
      <c r="G16" s="71"/>
      <c r="H16" s="84"/>
      <c r="I16" s="102"/>
      <c r="J16" s="18">
        <f>'May Entry'!B39+'June Entry'!B39+'Jul Entry'!B39+'Aug Entry'!B39+'Sep Entry'!B39+'Apr Entry'!B39</f>
        <v>0</v>
      </c>
    </row>
    <row r="17" spans="1:13" ht="13.5" thickBot="1" x14ac:dyDescent="0.25">
      <c r="A17" s="50"/>
      <c r="B17" s="17"/>
      <c r="C17" s="21"/>
      <c r="D17" s="67"/>
      <c r="E17" s="49" t="s">
        <v>77</v>
      </c>
      <c r="F17" s="72"/>
      <c r="G17" s="72"/>
      <c r="H17" s="79"/>
      <c r="I17" s="103"/>
      <c r="J17" s="18">
        <f>'May Entry'!B40+'June Entry'!B40+'Jul Entry'!B40+'Aug Entry'!B40+'Sep Entry'!B40+'Apr Entry'!B40</f>
        <v>0</v>
      </c>
    </row>
    <row r="18" spans="1:13" x14ac:dyDescent="0.2">
      <c r="A18" s="50"/>
      <c r="B18" s="19"/>
      <c r="C18" s="74"/>
      <c r="D18" s="75"/>
      <c r="E18" s="74"/>
      <c r="F18" s="20"/>
      <c r="G18" s="20"/>
      <c r="H18" s="22"/>
      <c r="I18" s="9"/>
      <c r="J18" s="9"/>
      <c r="K18" s="9"/>
      <c r="L18" s="9"/>
      <c r="M18" s="9"/>
    </row>
    <row r="19" spans="1:13" x14ac:dyDescent="0.2">
      <c r="A19" s="51"/>
      <c r="B19" s="141" t="s">
        <v>94</v>
      </c>
      <c r="C19" s="142"/>
      <c r="D19" s="142"/>
      <c r="E19" s="142"/>
      <c r="F19" s="142"/>
      <c r="G19" s="142"/>
      <c r="H19" s="149" t="s">
        <v>93</v>
      </c>
    </row>
    <row r="20" spans="1:13" x14ac:dyDescent="0.2">
      <c r="A20" s="52"/>
      <c r="B20" s="144" t="s">
        <v>17</v>
      </c>
      <c r="C20" s="144" t="s">
        <v>18</v>
      </c>
      <c r="D20" s="144" t="s">
        <v>19</v>
      </c>
      <c r="E20" s="144" t="s">
        <v>20</v>
      </c>
      <c r="F20" s="144" t="s">
        <v>21</v>
      </c>
      <c r="G20" s="144" t="s">
        <v>89</v>
      </c>
      <c r="H20" s="131" t="s">
        <v>23</v>
      </c>
    </row>
    <row r="21" spans="1:13" x14ac:dyDescent="0.2">
      <c r="A21" s="131" t="s">
        <v>40</v>
      </c>
      <c r="B21" s="144" t="s">
        <v>18</v>
      </c>
      <c r="C21" s="144"/>
      <c r="D21" s="144"/>
      <c r="E21" s="144"/>
      <c r="F21" s="144" t="s">
        <v>20</v>
      </c>
      <c r="G21" s="144" t="s">
        <v>91</v>
      </c>
      <c r="H21" s="131" t="s">
        <v>24</v>
      </c>
    </row>
    <row r="22" spans="1:13" x14ac:dyDescent="0.2">
      <c r="A22" s="132" t="s">
        <v>15</v>
      </c>
      <c r="B22" s="145" t="s">
        <v>3</v>
      </c>
      <c r="C22" s="145" t="s">
        <v>4</v>
      </c>
      <c r="D22" s="145" t="s">
        <v>5</v>
      </c>
      <c r="E22" s="145" t="s">
        <v>6</v>
      </c>
      <c r="F22" s="145" t="s">
        <v>7</v>
      </c>
      <c r="G22" s="145" t="s">
        <v>8</v>
      </c>
      <c r="H22" s="137" t="s">
        <v>90</v>
      </c>
    </row>
    <row r="23" spans="1:13" ht="18.75" customHeight="1" x14ac:dyDescent="0.2">
      <c r="A23" s="91" t="s">
        <v>16</v>
      </c>
      <c r="B23" s="42"/>
      <c r="C23" s="42"/>
      <c r="D23" s="42"/>
      <c r="E23" s="43"/>
      <c r="F23" s="44"/>
      <c r="G23" s="44"/>
      <c r="H23" s="56"/>
    </row>
    <row r="24" spans="1:13" ht="15.75" x14ac:dyDescent="0.25">
      <c r="A24" s="90" t="s">
        <v>47</v>
      </c>
      <c r="B24" s="146">
        <f>'May Entry'!AZ6+'June Entry'!AZ6+'Jul Entry'!AZ6+'Aug Entry'!AZ6+'Sep Entry'!AZ6+'Apr Entry'!AZ6</f>
        <v>0</v>
      </c>
      <c r="C24" s="146">
        <f>'May Entry'!BA6+'June Entry'!BA6+'Jul Entry'!BA6+'Aug Entry'!BA6+'Sep Entry'!BA6+'Apr Entry'!BA6</f>
        <v>0</v>
      </c>
      <c r="D24" s="146">
        <f>'May Entry'!BB6+'June Entry'!BB6+'Jul Entry'!BB6+'Aug Entry'!BB6+'Sep Entry'!BB6+'Apr Entry'!BB6</f>
        <v>0</v>
      </c>
      <c r="E24" s="146">
        <f>'May Entry'!BC6+'June Entry'!BC6+'Jul Entry'!BC6+'Aug Entry'!BC6+'Sep Entry'!BC6+'Apr Entry'!BC6</f>
        <v>0</v>
      </c>
      <c r="F24" s="146">
        <f>'May Entry'!BD6+'June Entry'!BD6+'Jul Entry'!BD6+'Aug Entry'!BD6+'Sep Entry'!BD6+'Apr Entry'!BD6</f>
        <v>0</v>
      </c>
      <c r="G24" s="146">
        <f>'May Entry'!BE6+'June Entry'!BE6+'Jul Entry'!BE6+'Aug Entry'!BE6+'Sep Entry'!BE6+'Apr Entry'!BE6</f>
        <v>0</v>
      </c>
      <c r="H24" s="133">
        <f>SUM(B24:G24)</f>
        <v>0</v>
      </c>
    </row>
    <row r="25" spans="1:13" ht="15.75" x14ac:dyDescent="0.25">
      <c r="A25" s="90" t="s">
        <v>55</v>
      </c>
      <c r="B25" s="146">
        <f>'May Entry'!AZ7+'June Entry'!AZ7+'Jul Entry'!AZ7+'Aug Entry'!AZ7+'Sep Entry'!AZ7+'Apr Entry'!AZ7</f>
        <v>0</v>
      </c>
      <c r="C25" s="146">
        <f>'May Entry'!BA7+'June Entry'!BA7+'Jul Entry'!BA7+'Aug Entry'!BA7+'Sep Entry'!BA7+'Apr Entry'!BA7</f>
        <v>0</v>
      </c>
      <c r="D25" s="146">
        <f>'May Entry'!BB7+'June Entry'!BB7+'Jul Entry'!BB7+'Aug Entry'!BB7+'Sep Entry'!BB7+'Apr Entry'!BB7</f>
        <v>0</v>
      </c>
      <c r="E25" s="146">
        <f>'May Entry'!BC7+'June Entry'!BC7+'Jul Entry'!BC7+'Aug Entry'!BC7+'Sep Entry'!BC7+'Apr Entry'!BC7</f>
        <v>0</v>
      </c>
      <c r="F25" s="146">
        <f>'May Entry'!BD7+'June Entry'!BD7+'Jul Entry'!BD7+'Aug Entry'!BD7+'Sep Entry'!BD7+'Apr Entry'!BD7</f>
        <v>0</v>
      </c>
      <c r="G25" s="146">
        <f>'May Entry'!BE7+'June Entry'!BE7+'Jul Entry'!BE7+'Aug Entry'!BE7+'Sep Entry'!BE7+'Apr Entry'!BE7</f>
        <v>0</v>
      </c>
      <c r="H25" s="133">
        <f>SUM(B25:G25)</f>
        <v>0</v>
      </c>
    </row>
    <row r="26" spans="1:13" ht="17.25" customHeight="1" x14ac:dyDescent="0.2">
      <c r="A26" s="91" t="s">
        <v>48</v>
      </c>
      <c r="B26" s="56"/>
      <c r="C26" s="56"/>
      <c r="D26" s="56"/>
      <c r="E26" s="56"/>
      <c r="F26" s="56"/>
      <c r="G26" s="56"/>
      <c r="H26" s="56"/>
    </row>
    <row r="27" spans="1:13" customFormat="1" ht="17.25" customHeight="1" x14ac:dyDescent="0.25">
      <c r="A27" s="89" t="s">
        <v>56</v>
      </c>
      <c r="B27" s="146">
        <f>'May Entry'!AZ9+'June Entry'!AZ9+'Jul Entry'!AZ9+'Aug Entry'!AZ9+'Sep Entry'!AZ9+'Apr Entry'!AZ9</f>
        <v>0</v>
      </c>
      <c r="C27" s="146">
        <f>'May Entry'!BA9+'June Entry'!BA9+'Jul Entry'!BA9+'Aug Entry'!BA9+'Sep Entry'!BA9+'Apr Entry'!BA9</f>
        <v>0</v>
      </c>
      <c r="D27" s="146">
        <f>'May Entry'!BB9+'June Entry'!BB9+'Jul Entry'!BB9+'Aug Entry'!BB9+'Sep Entry'!BB9+'Apr Entry'!BB9</f>
        <v>0</v>
      </c>
      <c r="E27" s="146">
        <f>'May Entry'!BC9+'June Entry'!BC9+'Jul Entry'!BC9+'Aug Entry'!BC9+'Sep Entry'!BC9+'Apr Entry'!BC9</f>
        <v>0</v>
      </c>
      <c r="F27" s="146">
        <f>'May Entry'!BD9+'June Entry'!BD9+'Jul Entry'!BD9+'Aug Entry'!BD9+'Sep Entry'!BD9+'Apr Entry'!BD9</f>
        <v>0</v>
      </c>
      <c r="G27" s="146">
        <f>'May Entry'!BE9+'June Entry'!BE9+'Jul Entry'!BE9+'Aug Entry'!BE9+'Sep Entry'!BE9+'Apr Entry'!BE9</f>
        <v>0</v>
      </c>
      <c r="H27" s="133">
        <f t="shared" ref="H27:H39" si="0">SUM(B27:G27)</f>
        <v>0</v>
      </c>
    </row>
    <row r="28" spans="1:13" customFormat="1" ht="17.25" customHeight="1" x14ac:dyDescent="0.25">
      <c r="A28" s="89" t="s">
        <v>57</v>
      </c>
      <c r="B28" s="146">
        <f>'May Entry'!AZ10+'June Entry'!AZ10+'Jul Entry'!AZ10+'Aug Entry'!AZ10+'Sep Entry'!AZ10+'Apr Entry'!AZ10</f>
        <v>0</v>
      </c>
      <c r="C28" s="146">
        <f>'May Entry'!BA10+'June Entry'!BA10+'Jul Entry'!BA10+'Aug Entry'!BA10+'Sep Entry'!BA10+'Apr Entry'!BA10</f>
        <v>0</v>
      </c>
      <c r="D28" s="146">
        <f>'May Entry'!BB10+'June Entry'!BB10+'Jul Entry'!BB10+'Aug Entry'!BB10+'Sep Entry'!BB10+'Apr Entry'!BB10</f>
        <v>0</v>
      </c>
      <c r="E28" s="146">
        <f>'May Entry'!BC10+'June Entry'!BC10+'Jul Entry'!BC10+'Aug Entry'!BC10+'Sep Entry'!BC10+'Apr Entry'!BC10</f>
        <v>0</v>
      </c>
      <c r="F28" s="146">
        <f>'May Entry'!BD10+'June Entry'!BD10+'Jul Entry'!BD10+'Aug Entry'!BD10+'Sep Entry'!BD10+'Apr Entry'!BD10</f>
        <v>0</v>
      </c>
      <c r="G28" s="146">
        <f>'May Entry'!BE10+'June Entry'!BE10+'Jul Entry'!BE10+'Aug Entry'!BE10+'Sep Entry'!BE10+'Apr Entry'!BE10</f>
        <v>0</v>
      </c>
      <c r="H28" s="133">
        <f t="shared" si="0"/>
        <v>0</v>
      </c>
    </row>
    <row r="29" spans="1:13" ht="15.75" x14ac:dyDescent="0.25">
      <c r="A29" s="90" t="s">
        <v>58</v>
      </c>
      <c r="B29" s="146">
        <f>'May Entry'!AZ11+'June Entry'!AZ11+'Jul Entry'!AZ11+'Aug Entry'!AZ11+'Sep Entry'!AZ11+'Apr Entry'!AZ11</f>
        <v>0</v>
      </c>
      <c r="C29" s="146">
        <f>'May Entry'!BA11+'June Entry'!BA11+'Jul Entry'!BA11+'Aug Entry'!BA11+'Sep Entry'!BA11+'Apr Entry'!BA11</f>
        <v>0</v>
      </c>
      <c r="D29" s="146">
        <f>'May Entry'!BB11+'June Entry'!BB11+'Jul Entry'!BB11+'Aug Entry'!BB11+'Sep Entry'!BB11+'Apr Entry'!BB11</f>
        <v>0</v>
      </c>
      <c r="E29" s="146">
        <f>'May Entry'!BC11+'June Entry'!BC11+'Jul Entry'!BC11+'Aug Entry'!BC11+'Sep Entry'!BC11+'Apr Entry'!BC11</f>
        <v>0</v>
      </c>
      <c r="F29" s="146">
        <f>'May Entry'!BD11+'June Entry'!BD11+'Jul Entry'!BD11+'Aug Entry'!BD11+'Sep Entry'!BD11+'Apr Entry'!BD11</f>
        <v>0</v>
      </c>
      <c r="G29" s="146">
        <f>'May Entry'!BE11+'June Entry'!BE11+'Jul Entry'!BE11+'Aug Entry'!BE11+'Sep Entry'!BE11+'Apr Entry'!BE11</f>
        <v>0</v>
      </c>
      <c r="H29" s="133">
        <f t="shared" si="0"/>
        <v>0</v>
      </c>
    </row>
    <row r="30" spans="1:13" ht="19.5" customHeight="1" x14ac:dyDescent="0.2">
      <c r="A30" s="91" t="s">
        <v>38</v>
      </c>
      <c r="B30" s="56"/>
      <c r="C30" s="56"/>
      <c r="D30" s="56"/>
      <c r="E30" s="56"/>
      <c r="F30" s="56"/>
      <c r="G30" s="56"/>
      <c r="H30" s="56"/>
    </row>
    <row r="31" spans="1:13" ht="15.75" x14ac:dyDescent="0.25">
      <c r="A31" s="90" t="s">
        <v>102</v>
      </c>
      <c r="B31" s="146">
        <f>'May Entry'!AZ13+'June Entry'!AZ13+'Jul Entry'!AZ13+'Aug Entry'!AZ13+'Sep Entry'!AZ13+'Apr Entry'!AZ13</f>
        <v>0</v>
      </c>
      <c r="C31" s="146">
        <f>'May Entry'!BA13+'June Entry'!BA13+'Jul Entry'!BA13+'Aug Entry'!BA13+'Sep Entry'!BA13+'Apr Entry'!BA13</f>
        <v>0</v>
      </c>
      <c r="D31" s="146">
        <f>'May Entry'!BB13+'June Entry'!BB13+'Jul Entry'!BB13+'Aug Entry'!BB13+'Sep Entry'!BB13+'Apr Entry'!BB13</f>
        <v>0</v>
      </c>
      <c r="E31" s="146">
        <f>'May Entry'!BC13+'June Entry'!BC13+'Jul Entry'!BC13+'Aug Entry'!BC13+'Sep Entry'!BC13+'Apr Entry'!BC13</f>
        <v>0</v>
      </c>
      <c r="F31" s="146">
        <f>'May Entry'!BD13+'June Entry'!BD13+'Jul Entry'!BD13+'Aug Entry'!BD13+'Sep Entry'!BD13+'Apr Entry'!BD13</f>
        <v>0</v>
      </c>
      <c r="G31" s="146">
        <f>'May Entry'!BE13+'June Entry'!BE13+'Jul Entry'!BE13+'Aug Entry'!BE13+'Sep Entry'!BE13+'Apr Entry'!BE13</f>
        <v>0</v>
      </c>
      <c r="H31" s="133">
        <f t="shared" si="0"/>
        <v>0</v>
      </c>
    </row>
    <row r="32" spans="1:13" ht="15.75" x14ac:dyDescent="0.25">
      <c r="A32" s="90" t="s">
        <v>103</v>
      </c>
      <c r="B32" s="146">
        <f>'May Entry'!AZ14+'June Entry'!AZ14+'Jul Entry'!AZ14+'Aug Entry'!AZ14+'Sep Entry'!AZ14+'Apr Entry'!AZ14</f>
        <v>0</v>
      </c>
      <c r="C32" s="146">
        <f>'May Entry'!BA14+'June Entry'!BA14+'Jul Entry'!BA14+'Aug Entry'!BA14+'Sep Entry'!BA14+'Apr Entry'!BA14</f>
        <v>0</v>
      </c>
      <c r="D32" s="146">
        <f>'May Entry'!BB14+'June Entry'!BB14+'Jul Entry'!BB14+'Aug Entry'!BB14+'Sep Entry'!BB14+'Apr Entry'!BB14</f>
        <v>0</v>
      </c>
      <c r="E32" s="146">
        <f>'May Entry'!BC14+'June Entry'!BC14+'Jul Entry'!BC14+'Aug Entry'!BC14+'Sep Entry'!BC14+'Apr Entry'!BC14</f>
        <v>0</v>
      </c>
      <c r="F32" s="146">
        <f>'May Entry'!BD14+'June Entry'!BD14+'Jul Entry'!BD14+'Aug Entry'!BD14+'Sep Entry'!BD14+'Apr Entry'!BD14</f>
        <v>0</v>
      </c>
      <c r="G32" s="146">
        <f>'May Entry'!BE14+'June Entry'!BE14+'Jul Entry'!BE14+'Aug Entry'!BE14+'Sep Entry'!BE14+'Apr Entry'!BE14</f>
        <v>0</v>
      </c>
      <c r="H32" s="133">
        <f t="shared" si="0"/>
        <v>0</v>
      </c>
    </row>
    <row r="33" spans="1:8" ht="20.25" customHeight="1" x14ac:dyDescent="0.2">
      <c r="A33" s="91" t="s">
        <v>49</v>
      </c>
      <c r="B33" s="56"/>
      <c r="C33" s="56"/>
      <c r="D33" s="56"/>
      <c r="E33" s="56"/>
      <c r="F33" s="56"/>
      <c r="G33" s="56"/>
      <c r="H33" s="56"/>
    </row>
    <row r="34" spans="1:8" ht="18.75" customHeight="1" x14ac:dyDescent="0.25">
      <c r="A34" s="90" t="s">
        <v>104</v>
      </c>
      <c r="B34" s="146">
        <f>'May Entry'!AZ16+'June Entry'!AZ16+'Jul Entry'!AZ16+'Aug Entry'!AZ16+'Sep Entry'!AZ16+'Apr Entry'!AZ16</f>
        <v>0</v>
      </c>
      <c r="C34" s="146">
        <f>'May Entry'!BA16+'June Entry'!BA16+'Jul Entry'!BA16+'Aug Entry'!BA16+'Sep Entry'!BA16+'Apr Entry'!BA16</f>
        <v>0</v>
      </c>
      <c r="D34" s="146">
        <f>'May Entry'!BB16+'June Entry'!BB16+'Jul Entry'!BB16+'Aug Entry'!BB16+'Sep Entry'!BB16+'Apr Entry'!BB16</f>
        <v>0</v>
      </c>
      <c r="E34" s="146">
        <f>'May Entry'!BC16+'June Entry'!BC16+'Jul Entry'!BC16+'Aug Entry'!BC16+'Sep Entry'!BC16+'Apr Entry'!BC16</f>
        <v>0</v>
      </c>
      <c r="F34" s="146">
        <f>'May Entry'!BD16+'June Entry'!BD16+'Jul Entry'!BD16+'Aug Entry'!BD16+'Sep Entry'!BD16+'Apr Entry'!BD16</f>
        <v>0</v>
      </c>
      <c r="G34" s="146">
        <f>'May Entry'!BE16+'June Entry'!BE16+'Jul Entry'!BE16+'Aug Entry'!BE16+'Sep Entry'!BE16+'Apr Entry'!BE16</f>
        <v>0</v>
      </c>
      <c r="H34" s="133">
        <f t="shared" si="0"/>
        <v>0</v>
      </c>
    </row>
    <row r="35" spans="1:8" ht="18.75" customHeight="1" x14ac:dyDescent="0.2">
      <c r="A35" s="91" t="s">
        <v>59</v>
      </c>
      <c r="B35" s="56"/>
      <c r="C35" s="56"/>
      <c r="D35" s="56"/>
      <c r="E35" s="56"/>
      <c r="F35" s="56"/>
      <c r="G35" s="56"/>
      <c r="H35" s="56"/>
    </row>
    <row r="36" spans="1:8" customFormat="1" ht="18.75" customHeight="1" x14ac:dyDescent="0.25">
      <c r="A36" s="90" t="s">
        <v>105</v>
      </c>
      <c r="B36" s="146">
        <f>'May Entry'!AZ18+'June Entry'!AZ18+'Jul Entry'!AZ18+'Aug Entry'!AZ18+'Sep Entry'!AZ18+'Apr Entry'!AZ18</f>
        <v>0</v>
      </c>
      <c r="C36" s="146">
        <f>'May Entry'!BA18+'June Entry'!BA18+'Jul Entry'!BA18+'Aug Entry'!BA18+'Sep Entry'!BA18+'Apr Entry'!BA18</f>
        <v>0</v>
      </c>
      <c r="D36" s="146">
        <f>'May Entry'!BB18+'June Entry'!BB18+'Jul Entry'!BB18+'Aug Entry'!BB18+'Sep Entry'!BB18+'Apr Entry'!BB18</f>
        <v>0</v>
      </c>
      <c r="E36" s="146">
        <f>'May Entry'!BC18+'June Entry'!BC18+'Jul Entry'!BC18+'Aug Entry'!BC18+'Sep Entry'!BC18+'Apr Entry'!BC18</f>
        <v>0</v>
      </c>
      <c r="F36" s="146">
        <f>'May Entry'!BD18+'June Entry'!BD18+'Jul Entry'!BD18+'Aug Entry'!BD18+'Sep Entry'!BD18+'Apr Entry'!BD18</f>
        <v>0</v>
      </c>
      <c r="G36" s="146">
        <f>'May Entry'!BE18+'June Entry'!BE18+'Jul Entry'!BE18+'Aug Entry'!BE18+'Sep Entry'!BE18+'Apr Entry'!BE18</f>
        <v>0</v>
      </c>
      <c r="H36" s="133">
        <f t="shared" si="0"/>
        <v>0</v>
      </c>
    </row>
    <row r="37" spans="1:8" customFormat="1" ht="18.75" customHeight="1" x14ac:dyDescent="0.25">
      <c r="A37" s="89" t="s">
        <v>106</v>
      </c>
      <c r="B37" s="146">
        <f>'May Entry'!AZ19+'June Entry'!AZ19+'Jul Entry'!AZ19+'Aug Entry'!AZ19+'Sep Entry'!AZ19+'Apr Entry'!AZ19</f>
        <v>0</v>
      </c>
      <c r="C37" s="146">
        <f>'May Entry'!BA19+'June Entry'!BA19+'Jul Entry'!BA19+'Aug Entry'!BA19+'Sep Entry'!BA19+'Apr Entry'!BA19</f>
        <v>0</v>
      </c>
      <c r="D37" s="146">
        <f>'May Entry'!BB19+'June Entry'!BB19+'Jul Entry'!BB19+'Aug Entry'!BB19+'Sep Entry'!BB19+'Apr Entry'!BB19</f>
        <v>0</v>
      </c>
      <c r="E37" s="146">
        <f>'May Entry'!BC19+'June Entry'!BC19+'Jul Entry'!BC19+'Aug Entry'!BC19+'Sep Entry'!BC19+'Apr Entry'!BC19</f>
        <v>0</v>
      </c>
      <c r="F37" s="146">
        <f>'May Entry'!BD19+'June Entry'!BD19+'Jul Entry'!BD19+'Aug Entry'!BD19+'Sep Entry'!BD19+'Apr Entry'!BD19</f>
        <v>0</v>
      </c>
      <c r="G37" s="146">
        <f>'May Entry'!BE19+'June Entry'!BE19+'Jul Entry'!BE19+'Aug Entry'!BE19+'Sep Entry'!BE19+'Apr Entry'!BE19</f>
        <v>0</v>
      </c>
      <c r="H37" s="133">
        <f t="shared" si="0"/>
        <v>0</v>
      </c>
    </row>
    <row r="38" spans="1:8" customFormat="1" ht="18.75" customHeight="1" x14ac:dyDescent="0.25">
      <c r="A38" s="89" t="s">
        <v>107</v>
      </c>
      <c r="B38" s="146">
        <f>'May Entry'!AZ20+'June Entry'!AZ20+'Jul Entry'!AZ20+'Aug Entry'!AZ20+'Sep Entry'!AZ20+'Apr Entry'!AZ20</f>
        <v>0</v>
      </c>
      <c r="C38" s="146">
        <f>'May Entry'!BA20+'June Entry'!BA20+'Jul Entry'!BA20+'Aug Entry'!BA20+'Sep Entry'!BA20+'Apr Entry'!BA20</f>
        <v>0</v>
      </c>
      <c r="D38" s="146">
        <f>'May Entry'!BB20+'June Entry'!BB20+'Jul Entry'!BB20+'Aug Entry'!BB20+'Sep Entry'!BB20+'Apr Entry'!BB20</f>
        <v>0</v>
      </c>
      <c r="E38" s="146">
        <f>'May Entry'!BC20+'June Entry'!BC20+'Jul Entry'!BC20+'Aug Entry'!BC20+'Sep Entry'!BC20+'Apr Entry'!BC20</f>
        <v>0</v>
      </c>
      <c r="F38" s="146">
        <f>'May Entry'!BD20+'June Entry'!BD20+'Jul Entry'!BD20+'Aug Entry'!BD20+'Sep Entry'!BD20+'Apr Entry'!BD20</f>
        <v>0</v>
      </c>
      <c r="G38" s="146">
        <f>'May Entry'!BE20+'June Entry'!BE20+'Jul Entry'!BE20+'Aug Entry'!BE20+'Sep Entry'!BE20+'Apr Entry'!BE20</f>
        <v>0</v>
      </c>
      <c r="H38" s="133">
        <f t="shared" si="0"/>
        <v>0</v>
      </c>
    </row>
    <row r="39" spans="1:8" ht="15.75" x14ac:dyDescent="0.25">
      <c r="A39" s="58" t="s">
        <v>108</v>
      </c>
      <c r="B39" s="146">
        <f>'May Entry'!AZ21+'June Entry'!AZ21+'Jul Entry'!AZ21+'Aug Entry'!AZ21+'Sep Entry'!AZ21+'Apr Entry'!AZ21</f>
        <v>0</v>
      </c>
      <c r="C39" s="146">
        <f>'May Entry'!BA21+'June Entry'!BA21+'Jul Entry'!BA21+'Aug Entry'!BA21+'Sep Entry'!BA21+'Apr Entry'!BA21</f>
        <v>0</v>
      </c>
      <c r="D39" s="146">
        <f>'May Entry'!BB21+'June Entry'!BB21+'Jul Entry'!BB21+'Aug Entry'!BB21+'Sep Entry'!BB21+'Apr Entry'!BB21</f>
        <v>0</v>
      </c>
      <c r="E39" s="146">
        <f>'May Entry'!BC21+'June Entry'!BC21+'Jul Entry'!BC21+'Aug Entry'!BC21+'Sep Entry'!BC21+'Apr Entry'!BC21</f>
        <v>0</v>
      </c>
      <c r="F39" s="146">
        <f>'May Entry'!BD21+'June Entry'!BD21+'Jul Entry'!BD21+'Aug Entry'!BD21+'Sep Entry'!BD21+'Apr Entry'!BD21</f>
        <v>0</v>
      </c>
      <c r="G39" s="146">
        <f>'May Entry'!BE21+'June Entry'!BE21+'Jul Entry'!BE21+'Aug Entry'!BE21+'Sep Entry'!BE21+'Apr Entry'!BE21</f>
        <v>0</v>
      </c>
      <c r="H39" s="133">
        <f t="shared" si="0"/>
        <v>0</v>
      </c>
    </row>
    <row r="40" spans="1:8" ht="15.75" x14ac:dyDescent="0.25">
      <c r="A40" s="148" t="s">
        <v>25</v>
      </c>
      <c r="B40" s="134">
        <f t="shared" ref="B40:H40" si="1">SUM(B24:B39)</f>
        <v>0</v>
      </c>
      <c r="C40" s="134">
        <f t="shared" si="1"/>
        <v>0</v>
      </c>
      <c r="D40" s="134">
        <f t="shared" si="1"/>
        <v>0</v>
      </c>
      <c r="E40" s="134">
        <f t="shared" si="1"/>
        <v>0</v>
      </c>
      <c r="F40" s="134">
        <f t="shared" si="1"/>
        <v>0</v>
      </c>
      <c r="G40" s="134">
        <f t="shared" si="1"/>
        <v>0</v>
      </c>
      <c r="H40" s="134">
        <f t="shared" si="1"/>
        <v>0</v>
      </c>
    </row>
    <row r="41" spans="1:8" ht="15.75" x14ac:dyDescent="0.25">
      <c r="A41" s="58" t="s">
        <v>110</v>
      </c>
      <c r="B41" s="138" t="s">
        <v>120</v>
      </c>
      <c r="C41" s="138" t="e">
        <f>AVERAGE('May Entry'!BA23,'June Entry'!BA23,'Jul Entry'!BA23,'Aug Entry'!BA23,'Sep Entry'!BA23,'Apr Entry'!BA23)</f>
        <v>#DIV/0!</v>
      </c>
      <c r="D41" s="138" t="s">
        <v>100</v>
      </c>
      <c r="E41" s="138">
        <f>MAX('May Entry'!BC23,'June Entry'!BC23,'Jul Entry'!BC23,'Aug Entry'!BC23,'Sep Entry'!BC23,'Apr Entry'!BC23)</f>
        <v>0</v>
      </c>
      <c r="F41" s="138" t="s">
        <v>101</v>
      </c>
      <c r="G41" s="138">
        <f>MIN('May Entry'!BE23,'June Entry'!BE23,'Jul Entry'!BE23,'Aug Entry'!BE23,'Sep Entry'!BE23,'Apr Entry'!BE23)</f>
        <v>0</v>
      </c>
      <c r="H41" s="177"/>
    </row>
    <row r="42" spans="1:8" ht="15.75" x14ac:dyDescent="0.25">
      <c r="A42" s="58" t="s">
        <v>111</v>
      </c>
      <c r="B42" s="138" t="s">
        <v>120</v>
      </c>
      <c r="C42" s="138" t="e">
        <f>AVERAGE('May Entry'!BA24,'June Entry'!BA24,'Jul Entry'!BA24,'Aug Entry'!BA24,'Sep Entry'!BA24,'Apr Entry'!BA24)</f>
        <v>#DIV/0!</v>
      </c>
      <c r="D42" s="138" t="s">
        <v>100</v>
      </c>
      <c r="E42" s="138">
        <f>MAX('May Entry'!BC24,'June Entry'!BC24,'Jul Entry'!BC24,'Aug Entry'!BC24,'Sep Entry'!BC24,'Apr Entry'!BC24)</f>
        <v>0</v>
      </c>
      <c r="F42" s="138" t="s">
        <v>101</v>
      </c>
      <c r="G42" s="138">
        <f>MIN('May Entry'!BE24,'June Entry'!BE24,'Jul Entry'!BE24,'Aug Entry'!BE24,'Sep Entry'!BE24,'Apr Entry'!BE24)</f>
        <v>0</v>
      </c>
      <c r="H42" s="178"/>
    </row>
    <row r="44" spans="1:8" x14ac:dyDescent="0.2">
      <c r="A44" s="3" t="s">
        <v>34</v>
      </c>
    </row>
    <row r="47" spans="1:8" ht="31.5" x14ac:dyDescent="0.5">
      <c r="A47" s="6"/>
      <c r="B47" s="4"/>
      <c r="C47" s="4"/>
      <c r="D47" s="4"/>
      <c r="E47" s="4"/>
    </row>
    <row r="48" spans="1:8" ht="18.75" thickBot="1" x14ac:dyDescent="0.3">
      <c r="A48" s="8" t="s">
        <v>11</v>
      </c>
      <c r="B48" s="7"/>
      <c r="C48" s="7"/>
      <c r="D48" s="7"/>
      <c r="E48" s="7"/>
    </row>
    <row r="49" spans="1:5" ht="18.75" thickBot="1" x14ac:dyDescent="0.3">
      <c r="A49" s="8" t="s">
        <v>10</v>
      </c>
      <c r="B49" s="7"/>
      <c r="C49" s="7"/>
      <c r="D49" s="7"/>
      <c r="E49" s="7"/>
    </row>
  </sheetData>
  <sheetProtection password="C9C9" sheet="1" objects="1" scenarios="1"/>
  <mergeCells count="5">
    <mergeCell ref="A1:H1"/>
    <mergeCell ref="A2:H2"/>
    <mergeCell ref="A3:H3"/>
    <mergeCell ref="A4:H4"/>
    <mergeCell ref="H41:H42"/>
  </mergeCells>
  <phoneticPr fontId="0" type="noConversion"/>
  <printOptions horizontalCentered="1"/>
  <pageMargins left="0" right="0" top="0" bottom="0" header="0.5" footer="0.5"/>
  <pageSetup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85" workbookViewId="0">
      <selection sqref="A1:H1"/>
    </sheetView>
  </sheetViews>
  <sheetFormatPr defaultRowHeight="12.75" x14ac:dyDescent="0.2"/>
  <cols>
    <col min="1" max="1" width="104.5703125" style="2" bestFit="1" customWidth="1"/>
    <col min="2" max="2" width="19.140625" style="2" customWidth="1"/>
    <col min="3" max="6" width="12.7109375" style="2" customWidth="1"/>
    <col min="7" max="7" width="15.85546875" style="2" bestFit="1" customWidth="1"/>
    <col min="8" max="8" width="17.7109375" style="2" customWidth="1"/>
    <col min="9" max="9" width="21.85546875" style="2" customWidth="1"/>
    <col min="10" max="10" width="14" style="2" bestFit="1" customWidth="1"/>
    <col min="11" max="12" width="12.7109375" style="2" customWidth="1"/>
    <col min="13" max="13" width="12.42578125" style="2" bestFit="1" customWidth="1"/>
    <col min="14" max="16384" width="9.140625" style="2"/>
  </cols>
  <sheetData>
    <row r="1" spans="1:13" x14ac:dyDescent="0.2">
      <c r="A1" s="179" t="s">
        <v>12</v>
      </c>
      <c r="B1" s="179"/>
      <c r="C1" s="179"/>
      <c r="D1" s="179"/>
      <c r="E1" s="179"/>
      <c r="F1" s="179"/>
      <c r="G1" s="179"/>
      <c r="H1" s="179"/>
      <c r="I1" s="9"/>
      <c r="J1" s="9"/>
      <c r="K1" s="9"/>
      <c r="L1" s="9"/>
      <c r="M1" s="9"/>
    </row>
    <row r="2" spans="1:13" x14ac:dyDescent="0.2">
      <c r="A2" s="175" t="s">
        <v>13</v>
      </c>
      <c r="B2" s="175"/>
      <c r="C2" s="175"/>
      <c r="D2" s="175"/>
      <c r="E2" s="175"/>
      <c r="F2" s="175"/>
      <c r="G2" s="175"/>
      <c r="H2" s="175"/>
      <c r="I2" s="9"/>
      <c r="J2" s="9"/>
      <c r="K2" s="9"/>
      <c r="L2" s="9"/>
      <c r="M2" s="9"/>
    </row>
    <row r="3" spans="1:13" x14ac:dyDescent="0.2">
      <c r="A3" s="175" t="s">
        <v>71</v>
      </c>
      <c r="B3" s="175"/>
      <c r="C3" s="175"/>
      <c r="D3" s="175"/>
      <c r="E3" s="175"/>
      <c r="F3" s="175"/>
      <c r="G3" s="175"/>
      <c r="H3" s="175"/>
      <c r="I3" s="9"/>
      <c r="J3" s="9"/>
      <c r="K3" s="9"/>
      <c r="L3" s="9"/>
      <c r="M3" s="9"/>
    </row>
    <row r="4" spans="1:13" x14ac:dyDescent="0.2">
      <c r="A4" s="176" t="s">
        <v>46</v>
      </c>
      <c r="B4" s="176"/>
      <c r="C4" s="176"/>
      <c r="D4" s="176"/>
      <c r="E4" s="176"/>
      <c r="F4" s="176"/>
      <c r="G4" s="176"/>
      <c r="H4" s="176"/>
      <c r="I4" s="9"/>
      <c r="J4" s="9"/>
      <c r="K4" s="9"/>
      <c r="L4" s="9"/>
      <c r="M4" s="9"/>
    </row>
    <row r="5" spans="1:13" x14ac:dyDescent="0.2">
      <c r="A5" s="9"/>
      <c r="B5" s="9"/>
      <c r="C5" s="9"/>
      <c r="D5" s="9"/>
      <c r="E5" s="9"/>
      <c r="F5" s="9"/>
      <c r="G5" s="9"/>
      <c r="H5" s="9"/>
      <c r="I5" s="9"/>
      <c r="J5" s="9"/>
      <c r="K5" s="9"/>
      <c r="L5" s="9"/>
      <c r="M5" s="9"/>
    </row>
    <row r="6" spans="1:13" x14ac:dyDescent="0.2">
      <c r="A6" s="45" t="s">
        <v>35</v>
      </c>
      <c r="B6" s="10" t="s">
        <v>41</v>
      </c>
      <c r="C6" s="11"/>
      <c r="D6" s="12"/>
      <c r="E6" s="13" t="s">
        <v>33</v>
      </c>
      <c r="F6" s="14"/>
      <c r="G6" s="14"/>
      <c r="H6" s="76" t="s">
        <v>118</v>
      </c>
      <c r="I6" s="9"/>
      <c r="J6" s="9"/>
      <c r="K6" s="9"/>
      <c r="L6" s="9"/>
      <c r="M6" s="9"/>
    </row>
    <row r="7" spans="1:13" x14ac:dyDescent="0.2">
      <c r="A7" s="46"/>
      <c r="B7" s="10" t="s">
        <v>42</v>
      </c>
      <c r="C7" s="11"/>
      <c r="D7" s="12"/>
      <c r="E7" s="13" t="s">
        <v>1</v>
      </c>
      <c r="F7" s="9"/>
      <c r="G7" s="15" t="s">
        <v>50</v>
      </c>
      <c r="H7" s="12"/>
      <c r="I7" s="9"/>
    </row>
    <row r="8" spans="1:13" x14ac:dyDescent="0.2">
      <c r="A8" s="47"/>
      <c r="B8" s="10" t="s">
        <v>43</v>
      </c>
      <c r="C8" s="11"/>
      <c r="D8" s="12"/>
      <c r="E8" s="13" t="s">
        <v>14</v>
      </c>
      <c r="F8" s="11"/>
      <c r="G8" s="11"/>
      <c r="H8" s="76" t="s">
        <v>44</v>
      </c>
      <c r="I8" s="9"/>
    </row>
    <row r="9" spans="1:13" x14ac:dyDescent="0.2">
      <c r="A9" s="48" t="s">
        <v>0</v>
      </c>
      <c r="B9" s="147" t="s">
        <v>51</v>
      </c>
      <c r="C9" s="11"/>
      <c r="D9" s="12"/>
      <c r="E9" s="9"/>
      <c r="F9" s="9"/>
      <c r="G9" s="9"/>
      <c r="H9" s="9"/>
      <c r="I9" s="9"/>
    </row>
    <row r="10" spans="1:13" ht="13.5" thickBot="1" x14ac:dyDescent="0.25">
      <c r="A10" s="48" t="s">
        <v>2</v>
      </c>
      <c r="B10" s="15" t="s">
        <v>27</v>
      </c>
      <c r="C10" s="11"/>
      <c r="D10" s="12"/>
      <c r="E10" s="9"/>
      <c r="F10" s="9"/>
      <c r="G10" s="9"/>
      <c r="H10" s="9"/>
      <c r="I10" s="9"/>
    </row>
    <row r="11" spans="1:13" ht="13.5" thickBot="1" x14ac:dyDescent="0.25">
      <c r="A11" s="49"/>
      <c r="B11" s="16"/>
      <c r="C11" s="117"/>
      <c r="D11"/>
      <c r="E11" s="78"/>
      <c r="F11" s="78"/>
      <c r="G11" s="92"/>
      <c r="H11" s="78"/>
      <c r="I11" s="100"/>
      <c r="J11" s="68" t="s">
        <v>22</v>
      </c>
    </row>
    <row r="12" spans="1:13" ht="13.5" thickBot="1" x14ac:dyDescent="0.25">
      <c r="A12" s="49" t="s">
        <v>112</v>
      </c>
      <c r="B12" s="16"/>
      <c r="C12" s="116">
        <f>SUM('October - March'!C12,'April - September'!C12)</f>
        <v>0</v>
      </c>
      <c r="D12" s="86"/>
      <c r="E12" s="85" t="s">
        <v>72</v>
      </c>
      <c r="F12" s="81"/>
      <c r="G12" s="82"/>
      <c r="H12" s="83"/>
      <c r="I12" s="101"/>
      <c r="J12" s="18">
        <f>SUM('October - March'!I12,'April - September'!J12)</f>
        <v>0</v>
      </c>
      <c r="K12" s="4"/>
    </row>
    <row r="13" spans="1:13" ht="15.75" thickBot="1" x14ac:dyDescent="0.3">
      <c r="A13" s="49" t="s">
        <v>113</v>
      </c>
      <c r="B13" s="16"/>
      <c r="C13" s="108">
        <f>SUM('October - March'!C13,'April - September'!C13)</f>
        <v>0</v>
      </c>
      <c r="D13" s="86"/>
      <c r="E13" s="50" t="s">
        <v>73</v>
      </c>
      <c r="F13" s="69"/>
      <c r="G13" s="70"/>
      <c r="H13" s="84"/>
      <c r="I13" s="102"/>
      <c r="J13" s="18">
        <f>SUM('October - March'!I13,'April - September'!J13)</f>
        <v>0</v>
      </c>
    </row>
    <row r="14" spans="1:13" ht="13.5" thickBot="1" x14ac:dyDescent="0.25">
      <c r="A14" s="49" t="s">
        <v>114</v>
      </c>
      <c r="B14" s="19"/>
      <c r="C14" s="111">
        <f>SUM('October - March'!C14,'April - September'!C14)</f>
        <v>0</v>
      </c>
      <c r="D14"/>
      <c r="E14" s="50" t="s">
        <v>74</v>
      </c>
      <c r="F14" s="71"/>
      <c r="G14" s="77"/>
      <c r="H14" s="84"/>
      <c r="I14" s="102"/>
      <c r="J14" s="18">
        <f>SUM('October - March'!I14,'April - September'!J14)</f>
        <v>0</v>
      </c>
    </row>
    <row r="15" spans="1:13" ht="13.5" thickBot="1" x14ac:dyDescent="0.25">
      <c r="A15" s="50"/>
      <c r="B15" s="17"/>
      <c r="C15" s="21"/>
      <c r="D15" s="115"/>
      <c r="E15" s="71" t="s">
        <v>75</v>
      </c>
      <c r="F15" s="71"/>
      <c r="G15" s="71"/>
      <c r="H15" s="84"/>
      <c r="I15" s="102"/>
      <c r="J15" s="18">
        <f>SUM('October - March'!I15,'April - September'!J15)</f>
        <v>0</v>
      </c>
    </row>
    <row r="16" spans="1:13" ht="13.5" thickBot="1" x14ac:dyDescent="0.25">
      <c r="A16" s="50"/>
      <c r="B16" s="17"/>
      <c r="C16" s="21"/>
      <c r="D16" s="67"/>
      <c r="E16" s="50" t="s">
        <v>76</v>
      </c>
      <c r="F16" s="71"/>
      <c r="G16" s="71"/>
      <c r="H16" s="84"/>
      <c r="I16" s="102"/>
      <c r="J16" s="18">
        <f>SUM('October - March'!I16,'April - September'!J16)</f>
        <v>0</v>
      </c>
    </row>
    <row r="17" spans="1:13" ht="13.5" thickBot="1" x14ac:dyDescent="0.25">
      <c r="A17" s="50"/>
      <c r="B17" s="17"/>
      <c r="C17" s="21"/>
      <c r="D17" s="67"/>
      <c r="E17" s="49" t="s">
        <v>77</v>
      </c>
      <c r="F17" s="72"/>
      <c r="G17" s="72"/>
      <c r="H17" s="79"/>
      <c r="I17" s="103"/>
      <c r="J17" s="18">
        <f>SUM('October - March'!I17,'April - September'!J17)</f>
        <v>0</v>
      </c>
    </row>
    <row r="18" spans="1:13" x14ac:dyDescent="0.2">
      <c r="A18" s="50"/>
      <c r="B18" s="19"/>
      <c r="C18" s="74"/>
      <c r="D18" s="75"/>
      <c r="E18" s="74"/>
      <c r="F18" s="20"/>
      <c r="G18" s="20"/>
      <c r="H18" s="22"/>
      <c r="I18" s="9"/>
      <c r="J18" s="9"/>
      <c r="K18" s="9"/>
      <c r="L18" s="9"/>
      <c r="M18" s="9"/>
    </row>
    <row r="19" spans="1:13" x14ac:dyDescent="0.2">
      <c r="A19" s="51"/>
      <c r="B19" s="141" t="s">
        <v>94</v>
      </c>
      <c r="C19" s="142"/>
      <c r="D19" s="142"/>
      <c r="E19" s="142"/>
      <c r="F19" s="142"/>
      <c r="G19" s="142"/>
      <c r="H19" s="149" t="s">
        <v>93</v>
      </c>
    </row>
    <row r="20" spans="1:13" x14ac:dyDescent="0.2">
      <c r="A20" s="52"/>
      <c r="B20" s="144" t="s">
        <v>17</v>
      </c>
      <c r="C20" s="144" t="s">
        <v>18</v>
      </c>
      <c r="D20" s="144" t="s">
        <v>19</v>
      </c>
      <c r="E20" s="144" t="s">
        <v>20</v>
      </c>
      <c r="F20" s="144" t="s">
        <v>21</v>
      </c>
      <c r="G20" s="144" t="s">
        <v>89</v>
      </c>
      <c r="H20" s="131" t="s">
        <v>23</v>
      </c>
    </row>
    <row r="21" spans="1:13" x14ac:dyDescent="0.2">
      <c r="A21" s="131" t="s">
        <v>40</v>
      </c>
      <c r="B21" s="144" t="s">
        <v>18</v>
      </c>
      <c r="C21" s="144"/>
      <c r="D21" s="144"/>
      <c r="E21" s="144"/>
      <c r="F21" s="144" t="s">
        <v>20</v>
      </c>
      <c r="G21" s="144" t="s">
        <v>91</v>
      </c>
      <c r="H21" s="131" t="s">
        <v>24</v>
      </c>
    </row>
    <row r="22" spans="1:13" x14ac:dyDescent="0.2">
      <c r="A22" s="132" t="s">
        <v>15</v>
      </c>
      <c r="B22" s="145" t="s">
        <v>3</v>
      </c>
      <c r="C22" s="145" t="s">
        <v>4</v>
      </c>
      <c r="D22" s="145" t="s">
        <v>5</v>
      </c>
      <c r="E22" s="145" t="s">
        <v>6</v>
      </c>
      <c r="F22" s="145" t="s">
        <v>7</v>
      </c>
      <c r="G22" s="145" t="s">
        <v>8</v>
      </c>
      <c r="H22" s="137" t="s">
        <v>90</v>
      </c>
    </row>
    <row r="23" spans="1:13" ht="18.75" customHeight="1" x14ac:dyDescent="0.2">
      <c r="A23" s="91" t="s">
        <v>16</v>
      </c>
      <c r="B23" s="42"/>
      <c r="C23" s="42"/>
      <c r="D23" s="42"/>
      <c r="E23" s="43"/>
      <c r="F23" s="44"/>
      <c r="G23" s="44"/>
      <c r="H23" s="56"/>
    </row>
    <row r="24" spans="1:13" ht="15.75" x14ac:dyDescent="0.25">
      <c r="A24" s="90" t="s">
        <v>47</v>
      </c>
      <c r="B24" s="146">
        <f>SUM('October - March'!B24,'April - September'!B24)</f>
        <v>0</v>
      </c>
      <c r="C24" s="146">
        <f>SUM('October - March'!C24,'April - September'!C24)</f>
        <v>0</v>
      </c>
      <c r="D24" s="146">
        <f>SUM('October - March'!D24,'April - September'!D24)</f>
        <v>0</v>
      </c>
      <c r="E24" s="146">
        <f>SUM('October - March'!E24,'April - September'!E24)</f>
        <v>0</v>
      </c>
      <c r="F24" s="146">
        <f>SUM('October - March'!F24,'April - September'!F24)</f>
        <v>0</v>
      </c>
      <c r="G24" s="146">
        <f>SUM('October - March'!G24,'April - September'!G24)</f>
        <v>0</v>
      </c>
      <c r="H24" s="133">
        <f>SUM(B24:G24)</f>
        <v>0</v>
      </c>
    </row>
    <row r="25" spans="1:13" ht="15.75" x14ac:dyDescent="0.25">
      <c r="A25" s="90" t="s">
        <v>55</v>
      </c>
      <c r="B25" s="146">
        <f>SUM('October - March'!B25,'April - September'!B25)</f>
        <v>0</v>
      </c>
      <c r="C25" s="146">
        <f>SUM('October - March'!C25,'April - September'!C25)</f>
        <v>0</v>
      </c>
      <c r="D25" s="146">
        <f>SUM('October - March'!D25,'April - September'!D25)</f>
        <v>0</v>
      </c>
      <c r="E25" s="146">
        <f>SUM('October - March'!E25,'April - September'!E25)</f>
        <v>0</v>
      </c>
      <c r="F25" s="146">
        <f>SUM('October - March'!F25,'April - September'!F25)</f>
        <v>0</v>
      </c>
      <c r="G25" s="146">
        <f>SUM('October - March'!G25,'April - September'!G25)</f>
        <v>0</v>
      </c>
      <c r="H25" s="133">
        <f>SUM(B25:G25)</f>
        <v>0</v>
      </c>
    </row>
    <row r="26" spans="1:13" ht="17.25" customHeight="1" x14ac:dyDescent="0.2">
      <c r="A26" s="91" t="s">
        <v>48</v>
      </c>
      <c r="B26" s="56"/>
      <c r="C26" s="56"/>
      <c r="D26" s="56"/>
      <c r="E26" s="56"/>
      <c r="F26" s="56"/>
      <c r="G26" s="56"/>
      <c r="H26" s="56"/>
    </row>
    <row r="27" spans="1:13" customFormat="1" ht="17.25" customHeight="1" x14ac:dyDescent="0.25">
      <c r="A27" s="89" t="s">
        <v>56</v>
      </c>
      <c r="B27" s="146">
        <f>SUM('October - March'!B27,'April - September'!B27)</f>
        <v>0</v>
      </c>
      <c r="C27" s="146">
        <f>SUM('October - March'!C27,'April - September'!C27)</f>
        <v>0</v>
      </c>
      <c r="D27" s="146">
        <f>SUM('October - March'!D27,'April - September'!D27)</f>
        <v>0</v>
      </c>
      <c r="E27" s="146">
        <f>SUM('October - March'!E27,'April - September'!E27)</f>
        <v>0</v>
      </c>
      <c r="F27" s="146">
        <f>SUM('October - March'!F27,'April - September'!F27)</f>
        <v>0</v>
      </c>
      <c r="G27" s="146">
        <f>SUM('October - March'!G27,'April - September'!G27)</f>
        <v>0</v>
      </c>
      <c r="H27" s="133">
        <f t="shared" ref="H27:H39" si="0">SUM(B27:G27)</f>
        <v>0</v>
      </c>
    </row>
    <row r="28" spans="1:13" customFormat="1" ht="17.25" customHeight="1" x14ac:dyDescent="0.25">
      <c r="A28" s="89" t="s">
        <v>57</v>
      </c>
      <c r="B28" s="146">
        <f>SUM('October - March'!B28,'April - September'!B28)</f>
        <v>0</v>
      </c>
      <c r="C28" s="146">
        <f>SUM('October - March'!C28,'April - September'!C28)</f>
        <v>0</v>
      </c>
      <c r="D28" s="146">
        <f>SUM('October - March'!D28,'April - September'!D28)</f>
        <v>0</v>
      </c>
      <c r="E28" s="146">
        <f>SUM('October - March'!E28,'April - September'!E28)</f>
        <v>0</v>
      </c>
      <c r="F28" s="146">
        <f>SUM('October - March'!F28,'April - September'!F28)</f>
        <v>0</v>
      </c>
      <c r="G28" s="146">
        <f>SUM('October - March'!G28,'April - September'!G28)</f>
        <v>0</v>
      </c>
      <c r="H28" s="133">
        <f t="shared" si="0"/>
        <v>0</v>
      </c>
    </row>
    <row r="29" spans="1:13" ht="15.75" x14ac:dyDescent="0.25">
      <c r="A29" s="90" t="s">
        <v>58</v>
      </c>
      <c r="B29" s="146">
        <f>SUM('October - March'!B29,'April - September'!B29)</f>
        <v>0</v>
      </c>
      <c r="C29" s="146">
        <f>SUM('October - March'!C29,'April - September'!C29)</f>
        <v>0</v>
      </c>
      <c r="D29" s="146">
        <f>SUM('October - March'!D29,'April - September'!D29)</f>
        <v>0</v>
      </c>
      <c r="E29" s="146">
        <f>SUM('October - March'!E29,'April - September'!E29)</f>
        <v>0</v>
      </c>
      <c r="F29" s="146">
        <f>SUM('October - March'!F29,'April - September'!F29)</f>
        <v>0</v>
      </c>
      <c r="G29" s="146">
        <f>SUM('October - March'!G29,'April - September'!G29)</f>
        <v>0</v>
      </c>
      <c r="H29" s="133">
        <f t="shared" si="0"/>
        <v>0</v>
      </c>
    </row>
    <row r="30" spans="1:13" ht="19.5" customHeight="1" x14ac:dyDescent="0.2">
      <c r="A30" s="91" t="s">
        <v>38</v>
      </c>
      <c r="B30" s="56"/>
      <c r="C30" s="56"/>
      <c r="D30" s="56"/>
      <c r="E30" s="56"/>
      <c r="F30" s="56"/>
      <c r="G30" s="56"/>
      <c r="H30" s="56"/>
    </row>
    <row r="31" spans="1:13" ht="15.75" x14ac:dyDescent="0.25">
      <c r="A31" s="90" t="s">
        <v>102</v>
      </c>
      <c r="B31" s="146">
        <f>SUM('October - March'!B31,'April - September'!B31)</f>
        <v>0</v>
      </c>
      <c r="C31" s="146">
        <f>SUM('October - March'!C31,'April - September'!C31)</f>
        <v>0</v>
      </c>
      <c r="D31" s="146">
        <f>SUM('October - March'!D31,'April - September'!D31)</f>
        <v>0</v>
      </c>
      <c r="E31" s="146">
        <f>SUM('October - March'!E31,'April - September'!E31)</f>
        <v>0</v>
      </c>
      <c r="F31" s="146">
        <f>SUM('October - March'!F31,'April - September'!F31)</f>
        <v>0</v>
      </c>
      <c r="G31" s="146">
        <f>SUM('October - March'!G31,'April - September'!G31)</f>
        <v>0</v>
      </c>
      <c r="H31" s="133">
        <f t="shared" si="0"/>
        <v>0</v>
      </c>
    </row>
    <row r="32" spans="1:13" ht="15.75" x14ac:dyDescent="0.25">
      <c r="A32" s="90" t="s">
        <v>103</v>
      </c>
      <c r="B32" s="146">
        <f>SUM('October - March'!B32,'April - September'!B32)</f>
        <v>0</v>
      </c>
      <c r="C32" s="146">
        <f>SUM('October - March'!C32,'April - September'!C32)</f>
        <v>0</v>
      </c>
      <c r="D32" s="146">
        <f>SUM('October - March'!D32,'April - September'!D32)</f>
        <v>0</v>
      </c>
      <c r="E32" s="146">
        <f>SUM('October - March'!E32,'April - September'!E32)</f>
        <v>0</v>
      </c>
      <c r="F32" s="146">
        <f>SUM('October - March'!F32,'April - September'!F32)</f>
        <v>0</v>
      </c>
      <c r="G32" s="146">
        <f>SUM('October - March'!G32,'April - September'!G32)</f>
        <v>0</v>
      </c>
      <c r="H32" s="133">
        <f t="shared" si="0"/>
        <v>0</v>
      </c>
    </row>
    <row r="33" spans="1:8" ht="20.25" customHeight="1" x14ac:dyDescent="0.2">
      <c r="A33" s="91" t="s">
        <v>49</v>
      </c>
      <c r="B33" s="56"/>
      <c r="C33" s="56"/>
      <c r="D33" s="56"/>
      <c r="E33" s="56"/>
      <c r="F33" s="56"/>
      <c r="G33" s="56"/>
      <c r="H33" s="56"/>
    </row>
    <row r="34" spans="1:8" ht="18.75" customHeight="1" x14ac:dyDescent="0.25">
      <c r="A34" s="90" t="s">
        <v>104</v>
      </c>
      <c r="B34" s="146">
        <f>SUM('October - March'!B34,'April - September'!B34)</f>
        <v>0</v>
      </c>
      <c r="C34" s="146">
        <f>SUM('October - March'!C34,'April - September'!C34)</f>
        <v>0</v>
      </c>
      <c r="D34" s="146">
        <f>SUM('October - March'!D34,'April - September'!D34)</f>
        <v>0</v>
      </c>
      <c r="E34" s="146">
        <f>SUM('October - March'!E34,'April - September'!E34)</f>
        <v>0</v>
      </c>
      <c r="F34" s="146">
        <f>SUM('October - March'!F34,'April - September'!F34)</f>
        <v>0</v>
      </c>
      <c r="G34" s="146">
        <f>SUM('October - March'!G34,'April - September'!G34)</f>
        <v>0</v>
      </c>
      <c r="H34" s="133">
        <f t="shared" si="0"/>
        <v>0</v>
      </c>
    </row>
    <row r="35" spans="1:8" ht="18.75" customHeight="1" x14ac:dyDescent="0.2">
      <c r="A35" s="91" t="s">
        <v>59</v>
      </c>
      <c r="B35" s="56"/>
      <c r="C35" s="56"/>
      <c r="D35" s="56"/>
      <c r="E35" s="56"/>
      <c r="F35" s="56"/>
      <c r="G35" s="56"/>
      <c r="H35" s="56"/>
    </row>
    <row r="36" spans="1:8" customFormat="1" ht="18.75" customHeight="1" x14ac:dyDescent="0.25">
      <c r="A36" s="90" t="s">
        <v>105</v>
      </c>
      <c r="B36" s="146">
        <f>SUM('October - March'!B36,'April - September'!B36)</f>
        <v>0</v>
      </c>
      <c r="C36" s="146">
        <f>SUM('October - March'!C36,'April - September'!C36)</f>
        <v>0</v>
      </c>
      <c r="D36" s="146">
        <f>SUM('October - March'!D36,'April - September'!D36)</f>
        <v>0</v>
      </c>
      <c r="E36" s="146">
        <f>SUM('October - March'!E36,'April - September'!E36)</f>
        <v>0</v>
      </c>
      <c r="F36" s="146">
        <f>SUM('October - March'!F36,'April - September'!F36)</f>
        <v>0</v>
      </c>
      <c r="G36" s="146">
        <f>SUM('October - March'!G36,'April - September'!G36)</f>
        <v>0</v>
      </c>
      <c r="H36" s="133">
        <f t="shared" si="0"/>
        <v>0</v>
      </c>
    </row>
    <row r="37" spans="1:8" customFormat="1" ht="18.75" customHeight="1" x14ac:dyDescent="0.25">
      <c r="A37" s="89" t="s">
        <v>106</v>
      </c>
      <c r="B37" s="146">
        <f>SUM('October - March'!B37,'April - September'!B37)</f>
        <v>0</v>
      </c>
      <c r="C37" s="146">
        <f>SUM('October - March'!C37,'April - September'!C37)</f>
        <v>0</v>
      </c>
      <c r="D37" s="146">
        <f>SUM('October - March'!D37,'April - September'!D37)</f>
        <v>0</v>
      </c>
      <c r="E37" s="146">
        <f>SUM('October - March'!E37,'April - September'!E37)</f>
        <v>0</v>
      </c>
      <c r="F37" s="146">
        <f>SUM('October - March'!F37,'April - September'!F37)</f>
        <v>0</v>
      </c>
      <c r="G37" s="146">
        <f>SUM('October - March'!G37,'April - September'!G37)</f>
        <v>0</v>
      </c>
      <c r="H37" s="133">
        <f t="shared" si="0"/>
        <v>0</v>
      </c>
    </row>
    <row r="38" spans="1:8" customFormat="1" ht="18.75" customHeight="1" x14ac:dyDescent="0.25">
      <c r="A38" s="89" t="s">
        <v>107</v>
      </c>
      <c r="B38" s="146">
        <f>SUM('October - March'!B38,'April - September'!B38)</f>
        <v>0</v>
      </c>
      <c r="C38" s="146">
        <f>SUM('October - March'!C38,'April - September'!C38)</f>
        <v>0</v>
      </c>
      <c r="D38" s="146">
        <f>SUM('October - March'!D38,'April - September'!D38)</f>
        <v>0</v>
      </c>
      <c r="E38" s="146">
        <f>SUM('October - March'!E38,'April - September'!E38)</f>
        <v>0</v>
      </c>
      <c r="F38" s="146">
        <f>SUM('October - March'!F38,'April - September'!F38)</f>
        <v>0</v>
      </c>
      <c r="G38" s="146">
        <f>SUM('October - March'!G38,'April - September'!G38)</f>
        <v>0</v>
      </c>
      <c r="H38" s="133">
        <f t="shared" si="0"/>
        <v>0</v>
      </c>
    </row>
    <row r="39" spans="1:8" ht="15.75" x14ac:dyDescent="0.25">
      <c r="A39" s="58" t="s">
        <v>108</v>
      </c>
      <c r="B39" s="146">
        <f>SUM('October - March'!B39,'April - September'!B39)</f>
        <v>0</v>
      </c>
      <c r="C39" s="146">
        <f>SUM('October - March'!C39,'April - September'!C39)</f>
        <v>0</v>
      </c>
      <c r="D39" s="146">
        <f>SUM('October - March'!D39,'April - September'!D39)</f>
        <v>0</v>
      </c>
      <c r="E39" s="146">
        <f>SUM('October - March'!E39,'April - September'!E39)</f>
        <v>0</v>
      </c>
      <c r="F39" s="146">
        <f>SUM('October - March'!F39,'April - September'!F39)</f>
        <v>0</v>
      </c>
      <c r="G39" s="146">
        <f>SUM('October - March'!G39,'April - September'!G39)</f>
        <v>0</v>
      </c>
      <c r="H39" s="133">
        <f t="shared" si="0"/>
        <v>0</v>
      </c>
    </row>
    <row r="40" spans="1:8" ht="15.75" x14ac:dyDescent="0.25">
      <c r="A40" s="148" t="s">
        <v>25</v>
      </c>
      <c r="B40" s="134">
        <f>SUM('October - March'!B40,'April - September'!B40)</f>
        <v>0</v>
      </c>
      <c r="C40" s="134">
        <f t="shared" ref="C40:H40" si="1">SUM(C24:C39)</f>
        <v>0</v>
      </c>
      <c r="D40" s="134">
        <f t="shared" si="1"/>
        <v>0</v>
      </c>
      <c r="E40" s="134">
        <f t="shared" si="1"/>
        <v>0</v>
      </c>
      <c r="F40" s="134">
        <f t="shared" si="1"/>
        <v>0</v>
      </c>
      <c r="G40" s="134">
        <f t="shared" si="1"/>
        <v>0</v>
      </c>
      <c r="H40" s="134">
        <f t="shared" si="1"/>
        <v>0</v>
      </c>
    </row>
    <row r="41" spans="1:8" ht="15.75" x14ac:dyDescent="0.25">
      <c r="A41" s="58" t="s">
        <v>110</v>
      </c>
      <c r="B41" s="138" t="s">
        <v>120</v>
      </c>
      <c r="C41" s="138" t="e">
        <f>AVERAGE('October - March'!C45,'April - September'!C41)</f>
        <v>#DIV/0!</v>
      </c>
      <c r="D41" s="138" t="s">
        <v>100</v>
      </c>
      <c r="E41" s="138">
        <f>MAX('October - March'!E45,'April - September'!E41)</f>
        <v>0</v>
      </c>
      <c r="F41" s="138" t="s">
        <v>101</v>
      </c>
      <c r="G41" s="138">
        <f>MIN('October - March'!G45,'April - September'!G41)</f>
        <v>0</v>
      </c>
      <c r="H41" s="177"/>
    </row>
    <row r="42" spans="1:8" ht="15.75" x14ac:dyDescent="0.25">
      <c r="A42" s="58" t="s">
        <v>111</v>
      </c>
      <c r="B42" s="138" t="s">
        <v>120</v>
      </c>
      <c r="C42" s="138" t="e">
        <f>AVERAGE('October - March'!C46,'April - September'!C42)</f>
        <v>#DIV/0!</v>
      </c>
      <c r="D42" s="138" t="s">
        <v>100</v>
      </c>
      <c r="E42" s="138">
        <f>MAX('October - March'!E46,'April - September'!E42)</f>
        <v>0</v>
      </c>
      <c r="F42" s="138" t="s">
        <v>101</v>
      </c>
      <c r="G42" s="138">
        <f>MIN('October - March'!G46,'April - September'!G42)</f>
        <v>0</v>
      </c>
      <c r="H42" s="178"/>
    </row>
    <row r="44" spans="1:8" x14ac:dyDescent="0.2">
      <c r="A44" s="3" t="s">
        <v>34</v>
      </c>
    </row>
    <row r="47" spans="1:8" ht="31.5" x14ac:dyDescent="0.5">
      <c r="A47" s="6"/>
      <c r="B47" s="4"/>
      <c r="C47" s="4"/>
      <c r="D47" s="4"/>
      <c r="E47" s="4"/>
    </row>
    <row r="48" spans="1:8" ht="18.75" thickBot="1" x14ac:dyDescent="0.3">
      <c r="A48" s="8" t="s">
        <v>11</v>
      </c>
      <c r="B48" s="7"/>
      <c r="C48" s="7"/>
      <c r="D48" s="7"/>
      <c r="E48" s="7"/>
    </row>
    <row r="49" spans="1:5" ht="18.75" thickBot="1" x14ac:dyDescent="0.3">
      <c r="A49" s="8" t="s">
        <v>10</v>
      </c>
      <c r="B49" s="7"/>
      <c r="C49" s="7"/>
      <c r="D49" s="7"/>
      <c r="E49" s="7"/>
    </row>
  </sheetData>
  <sheetProtection password="C9C9" sheet="1" objects="1" scenarios="1"/>
  <mergeCells count="5">
    <mergeCell ref="A1:H1"/>
    <mergeCell ref="A2:H2"/>
    <mergeCell ref="A3:H3"/>
    <mergeCell ref="A4:H4"/>
    <mergeCell ref="H41:H42"/>
  </mergeCells>
  <printOptions horizontalCentered="1"/>
  <pageMargins left="0" right="0" top="0" bottom="0"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62</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55000000000000004" right="0.41" top="0.73" bottom="0.66" header="0.5" footer="0.5"/>
  <pageSetup scale="72"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zoomScaleNormal="100"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70</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34.5"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s="2" t="s">
        <v>110</v>
      </c>
      <c r="AZ23" s="122" t="s">
        <v>119</v>
      </c>
      <c r="BA23" s="122" t="e">
        <f>AVERAGE(B23:AY23)</f>
        <v>#DIV/0!</v>
      </c>
      <c r="BB23" s="122" t="s">
        <v>98</v>
      </c>
      <c r="BC23" s="122">
        <f>MAX(B23:AY23)</f>
        <v>0</v>
      </c>
      <c r="BD23" s="122" t="s">
        <v>99</v>
      </c>
      <c r="BE23" s="122">
        <f>MIN(B23:AY23)</f>
        <v>0</v>
      </c>
    </row>
    <row r="24" spans="1:57" x14ac:dyDescent="0.2">
      <c r="A24" s="2"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26:E26"/>
    <mergeCell ref="B34:E34"/>
    <mergeCell ref="B37:E37"/>
    <mergeCell ref="B38:E38"/>
    <mergeCell ref="B39:E39"/>
    <mergeCell ref="B40:E40"/>
    <mergeCell ref="B35:E35"/>
    <mergeCell ref="B27:E27"/>
    <mergeCell ref="B28:E28"/>
    <mergeCell ref="B29:E29"/>
    <mergeCell ref="B36:E36"/>
  </mergeCells>
  <phoneticPr fontId="16" type="noConversion"/>
  <pageMargins left="0.41" right="0.28000000000000003" top="0.79" bottom="0.68" header="0.5" footer="0.5"/>
  <pageSetup scale="69"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69</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122" t="s">
        <v>119</v>
      </c>
      <c r="BA23" s="122" t="e">
        <f>AVERAGE(B23:AY23)</f>
        <v>#DIV/0!</v>
      </c>
      <c r="BB23" s="122" t="s">
        <v>98</v>
      </c>
      <c r="BC23" s="122">
        <f>MAX(B23:AY23)</f>
        <v>0</v>
      </c>
      <c r="BD23" s="122" t="s">
        <v>99</v>
      </c>
      <c r="BE23" s="122">
        <f>MIN(B23:AY23)</f>
        <v>0</v>
      </c>
    </row>
    <row r="24" spans="1:57" x14ac:dyDescent="0.2">
      <c r="A24"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26:E26"/>
    <mergeCell ref="B34:E34"/>
    <mergeCell ref="B35:E35"/>
    <mergeCell ref="B37:E37"/>
    <mergeCell ref="B38:E38"/>
    <mergeCell ref="B39:E39"/>
    <mergeCell ref="B40:E40"/>
    <mergeCell ref="B27:E27"/>
    <mergeCell ref="B28:E28"/>
    <mergeCell ref="B29:E29"/>
    <mergeCell ref="B36:E36"/>
  </mergeCells>
  <phoneticPr fontId="16" type="noConversion"/>
  <pageMargins left="0.42" right="0.38" top="0.75" bottom="1" header="0.5" footer="0.5"/>
  <pageSetup scale="67"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68</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122" t="s">
        <v>119</v>
      </c>
      <c r="BA23" s="122" t="e">
        <f>AVERAGE(B23:AY23)</f>
        <v>#DIV/0!</v>
      </c>
      <c r="BB23" s="122" t="s">
        <v>98</v>
      </c>
      <c r="BC23" s="122">
        <f>MAX(B23:AY23)</f>
        <v>0</v>
      </c>
      <c r="BD23" s="122" t="s">
        <v>99</v>
      </c>
      <c r="BE23" s="122">
        <f>MIN(B23:AY23)</f>
        <v>0</v>
      </c>
    </row>
    <row r="24" spans="1:57" x14ac:dyDescent="0.2">
      <c r="A24"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26:E26"/>
    <mergeCell ref="B27:E27"/>
    <mergeCell ref="B28:E28"/>
    <mergeCell ref="B29:E29"/>
    <mergeCell ref="B40:E40"/>
    <mergeCell ref="B34:E34"/>
    <mergeCell ref="B35:E35"/>
    <mergeCell ref="B36:E36"/>
    <mergeCell ref="B37:E37"/>
    <mergeCell ref="B38:E38"/>
    <mergeCell ref="B39:E39"/>
  </mergeCells>
  <phoneticPr fontId="16" type="noConversion"/>
  <pageMargins left="0.45" right="0.26" top="1" bottom="1" header="0.5" footer="0.5"/>
  <pageSetup scale="68" fitToWidth="2" orientation="landscape" r:id="rId1"/>
  <headerFooter alignWithMargins="0">
    <oddHeader>&amp;LGeorgia Victim Outcomes Reporting&amp;C&amp;"Arial,Bold Italic"&amp;11XXX Agency Outcome Data Entry and Summary Sheet</oddHeader>
    <oddFooter>&amp;Rdeveloped by Performance Vistas, Inc.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88</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122" t="s">
        <v>119</v>
      </c>
      <c r="BA23" s="122" t="e">
        <f>AVERAGE(B23:AY23)</f>
        <v>#DIV/0!</v>
      </c>
      <c r="BB23" s="122" t="s">
        <v>98</v>
      </c>
      <c r="BC23" s="122">
        <f>MAX(B23:AY23)</f>
        <v>0</v>
      </c>
      <c r="BD23" s="122" t="s">
        <v>99</v>
      </c>
      <c r="BE23" s="122">
        <f>MIN(B23:AY23)</f>
        <v>0</v>
      </c>
    </row>
    <row r="24" spans="1:57" x14ac:dyDescent="0.2">
      <c r="A24"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40:E40"/>
    <mergeCell ref="B26:E26"/>
    <mergeCell ref="B27:E27"/>
    <mergeCell ref="B28:E28"/>
    <mergeCell ref="B29:E29"/>
    <mergeCell ref="B34:E34"/>
    <mergeCell ref="B35:E35"/>
    <mergeCell ref="B36:E36"/>
    <mergeCell ref="B37:E37"/>
    <mergeCell ref="B38:E38"/>
    <mergeCell ref="B39:E39"/>
  </mergeCells>
  <phoneticPr fontId="16" type="noConversion"/>
  <pageMargins left="0.35" right="0.21" top="0.84" bottom="0.83" header="0.5" footer="0.5"/>
  <pageSetup scale="69"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67</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122" t="s">
        <v>119</v>
      </c>
      <c r="BA23" s="122" t="e">
        <f>AVERAGE(B23:AY23)</f>
        <v>#DIV/0!</v>
      </c>
      <c r="BB23" s="122" t="s">
        <v>98</v>
      </c>
      <c r="BC23" s="122">
        <f>MAX(B23:AY23)</f>
        <v>0</v>
      </c>
      <c r="BD23" s="122" t="s">
        <v>99</v>
      </c>
      <c r="BE23" s="122">
        <f>MIN(B23:AY23)</f>
        <v>0</v>
      </c>
    </row>
    <row r="24" spans="1:57" x14ac:dyDescent="0.2">
      <c r="A24"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6:E36"/>
    <mergeCell ref="B37:E37"/>
    <mergeCell ref="B38:E38"/>
    <mergeCell ref="B39:E39"/>
    <mergeCell ref="B40:E40"/>
    <mergeCell ref="B35:E35"/>
    <mergeCell ref="B26:E26"/>
    <mergeCell ref="B27:E27"/>
    <mergeCell ref="B28:E28"/>
    <mergeCell ref="B29:E29"/>
    <mergeCell ref="B34:E34"/>
  </mergeCells>
  <phoneticPr fontId="16" type="noConversion"/>
  <pageMargins left="0.25" right="0.44" top="1" bottom="1" header="0.5" footer="0.5"/>
  <pageSetup scale="68" fitToWidth="2" orientation="landscape" r:id="rId1"/>
  <headerFooter alignWithMargins="0">
    <oddHeader>&amp;LGeorgia Victim Outcomes Reporting&amp;C&amp;"Arial,Bold Italic"&amp;11XXX Agency Outcome Data Entry and Summary Sheet</oddHeader>
    <oddFooter>&amp;Rdraft developed by Performance Vistas, Inc.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66</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122" t="s">
        <v>119</v>
      </c>
      <c r="BA23" s="122" t="e">
        <f>AVERAGE(B23:AY23)</f>
        <v>#DIV/0!</v>
      </c>
      <c r="BB23" s="122" t="s">
        <v>98</v>
      </c>
      <c r="BC23" s="122">
        <f>MAX(B23:AY23)</f>
        <v>0</v>
      </c>
      <c r="BD23" s="122" t="s">
        <v>99</v>
      </c>
      <c r="BE23" s="122">
        <f>MIN(B23:AY23)</f>
        <v>0</v>
      </c>
    </row>
    <row r="24" spans="1:57" x14ac:dyDescent="0.2">
      <c r="A24" t="s">
        <v>111</v>
      </c>
      <c r="AZ24" s="122" t="s">
        <v>119</v>
      </c>
      <c r="BA24" s="122" t="e">
        <f>AVERAGE(B24:AY24)</f>
        <v>#DIV/0!</v>
      </c>
      <c r="BB24" s="122" t="s">
        <v>98</v>
      </c>
      <c r="BC24" s="122">
        <f>MAX(B24:AY24)</f>
        <v>0</v>
      </c>
      <c r="BD24" s="122" t="s">
        <v>99</v>
      </c>
      <c r="BE24" s="122">
        <f>MIN(B24:AY24)</f>
        <v>0</v>
      </c>
    </row>
    <row r="25" spans="1:57" ht="12.75" customHeight="1" thickBot="1" x14ac:dyDescent="0.25"/>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36" right="0.34" top="0.85" bottom="1" header="0.5" footer="0.5"/>
  <pageSetup scale="68" fitToWidth="2" orientation="landscape" r:id="rId1"/>
  <headerFooter alignWithMargins="0">
    <oddHeader>&amp;LGeorgia Victim Outcome Reporting&amp;C&amp;"Arial,Bold Italic"&amp;11XXX Agency Outcome Data Entry and Summary Sheet</oddHeader>
    <oddFooter>&amp;Rdraft developed by Performance Vistas, Inc.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0"/>
  <sheetViews>
    <sheetView workbookViewId="0"/>
  </sheetViews>
  <sheetFormatPr defaultRowHeight="12.75" x14ac:dyDescent="0.2"/>
  <cols>
    <col min="1" max="1" width="85.7109375" bestFit="1" customWidth="1"/>
    <col min="2" max="51" width="3.7109375" customWidth="1"/>
    <col min="52" max="56" width="13.7109375" customWidth="1"/>
    <col min="57" max="57" width="13.5703125" bestFit="1" customWidth="1"/>
  </cols>
  <sheetData>
    <row r="1" spans="1:57" ht="15" customHeight="1" x14ac:dyDescent="0.2">
      <c r="A1" s="3" t="s">
        <v>65</v>
      </c>
    </row>
    <row r="2" spans="1:57" ht="20.25" customHeight="1" x14ac:dyDescent="0.2">
      <c r="A2" s="54" t="s">
        <v>26</v>
      </c>
      <c r="B2" s="3">
        <v>1</v>
      </c>
      <c r="C2" s="3">
        <v>2</v>
      </c>
      <c r="D2" s="3">
        <v>3</v>
      </c>
      <c r="E2" s="3">
        <v>4</v>
      </c>
      <c r="F2" s="3">
        <v>5</v>
      </c>
      <c r="G2" s="3">
        <v>6</v>
      </c>
      <c r="H2" s="3">
        <v>7</v>
      </c>
      <c r="I2" s="3">
        <v>8</v>
      </c>
      <c r="J2" s="3">
        <v>9</v>
      </c>
      <c r="K2" s="3">
        <v>10</v>
      </c>
      <c r="L2" s="3">
        <v>11</v>
      </c>
      <c r="M2" s="3">
        <v>12</v>
      </c>
      <c r="N2" s="3">
        <v>13</v>
      </c>
      <c r="O2" s="3">
        <v>14</v>
      </c>
      <c r="P2" s="3">
        <v>15</v>
      </c>
      <c r="Q2" s="3">
        <v>16</v>
      </c>
      <c r="R2" s="3">
        <v>17</v>
      </c>
      <c r="S2" s="3">
        <v>18</v>
      </c>
      <c r="T2" s="3">
        <v>19</v>
      </c>
      <c r="U2" s="3">
        <v>20</v>
      </c>
      <c r="V2" s="3">
        <v>21</v>
      </c>
      <c r="W2" s="3">
        <v>22</v>
      </c>
      <c r="X2" s="3">
        <v>23</v>
      </c>
      <c r="Y2" s="3">
        <v>24</v>
      </c>
      <c r="Z2" s="3">
        <v>25</v>
      </c>
      <c r="AA2" s="3">
        <v>26</v>
      </c>
      <c r="AB2" s="3">
        <v>27</v>
      </c>
      <c r="AC2" s="3">
        <v>28</v>
      </c>
      <c r="AD2" s="3">
        <v>29</v>
      </c>
      <c r="AE2" s="3">
        <v>30</v>
      </c>
      <c r="AF2" s="3">
        <v>31</v>
      </c>
      <c r="AG2" s="3">
        <v>32</v>
      </c>
      <c r="AH2" s="3">
        <v>33</v>
      </c>
      <c r="AI2" s="3">
        <v>34</v>
      </c>
      <c r="AJ2" s="3">
        <v>35</v>
      </c>
      <c r="AK2" s="3">
        <v>36</v>
      </c>
      <c r="AL2" s="3">
        <v>37</v>
      </c>
      <c r="AM2" s="3">
        <v>38</v>
      </c>
      <c r="AN2" s="3">
        <v>39</v>
      </c>
      <c r="AO2" s="3">
        <v>40</v>
      </c>
      <c r="AP2" s="3">
        <v>41</v>
      </c>
      <c r="AQ2" s="3">
        <v>42</v>
      </c>
      <c r="AR2" s="3">
        <v>43</v>
      </c>
      <c r="AS2" s="3">
        <v>44</v>
      </c>
      <c r="AT2" s="3">
        <v>45</v>
      </c>
      <c r="AU2" s="3">
        <v>46</v>
      </c>
      <c r="AV2" s="3">
        <v>47</v>
      </c>
      <c r="AW2" s="3">
        <v>48</v>
      </c>
      <c r="AX2" s="3">
        <v>49</v>
      </c>
      <c r="AY2" s="3">
        <v>50</v>
      </c>
      <c r="AZ2" s="1" t="s">
        <v>28</v>
      </c>
      <c r="BA2" s="1"/>
      <c r="BB2" s="1" t="s">
        <v>30</v>
      </c>
      <c r="BC2" s="1"/>
      <c r="BD2" s="1" t="s">
        <v>28</v>
      </c>
      <c r="BE2" s="1"/>
    </row>
    <row r="3" spans="1:57" ht="19.5" customHeight="1" x14ac:dyDescent="0.2">
      <c r="A3" s="127" t="s">
        <v>97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9" t="s">
        <v>29</v>
      </c>
      <c r="BA3" s="129" t="s">
        <v>29</v>
      </c>
      <c r="BB3" s="129" t="s">
        <v>29</v>
      </c>
      <c r="BC3" s="129" t="s">
        <v>31</v>
      </c>
      <c r="BD3" s="129" t="s">
        <v>31</v>
      </c>
      <c r="BE3" s="129" t="s">
        <v>89</v>
      </c>
    </row>
    <row r="4" spans="1:57" ht="16.5" customHeight="1" x14ac:dyDescent="0.2">
      <c r="A4" s="130" t="s">
        <v>15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9" t="s">
        <v>32</v>
      </c>
      <c r="BA4" s="129" t="s">
        <v>32</v>
      </c>
      <c r="BB4" s="129" t="s">
        <v>32</v>
      </c>
      <c r="BC4" s="129" t="s">
        <v>32</v>
      </c>
      <c r="BD4" s="129" t="s">
        <v>32</v>
      </c>
      <c r="BE4" s="129" t="s">
        <v>91</v>
      </c>
    </row>
    <row r="5" spans="1:57" ht="27" customHeight="1" x14ac:dyDescent="0.2">
      <c r="A5" s="53" t="s">
        <v>16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57" ht="15.75" x14ac:dyDescent="0.25">
      <c r="A6" s="90" t="s">
        <v>47</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c r="T6" s="59">
        <v>0</v>
      </c>
      <c r="U6" s="59">
        <v>0</v>
      </c>
      <c r="V6" s="59">
        <v>0</v>
      </c>
      <c r="W6" s="59">
        <v>0</v>
      </c>
      <c r="X6" s="59">
        <v>0</v>
      </c>
      <c r="Y6" s="59">
        <v>0</v>
      </c>
      <c r="Z6" s="59">
        <v>0</v>
      </c>
      <c r="AA6" s="59">
        <v>0</v>
      </c>
      <c r="AB6" s="59">
        <v>0</v>
      </c>
      <c r="AC6" s="59">
        <v>0</v>
      </c>
      <c r="AD6" s="59">
        <v>0</v>
      </c>
      <c r="AE6" s="59">
        <v>0</v>
      </c>
      <c r="AF6" s="59">
        <v>0</v>
      </c>
      <c r="AG6" s="59">
        <v>0</v>
      </c>
      <c r="AH6" s="59">
        <v>0</v>
      </c>
      <c r="AI6" s="59">
        <v>0</v>
      </c>
      <c r="AJ6" s="59">
        <v>0</v>
      </c>
      <c r="AK6" s="59">
        <v>0</v>
      </c>
      <c r="AL6" s="59">
        <v>0</v>
      </c>
      <c r="AM6" s="59">
        <v>0</v>
      </c>
      <c r="AN6" s="59">
        <v>0</v>
      </c>
      <c r="AO6" s="59">
        <v>0</v>
      </c>
      <c r="AP6" s="59">
        <v>0</v>
      </c>
      <c r="AQ6" s="59">
        <v>0</v>
      </c>
      <c r="AR6" s="59">
        <v>0</v>
      </c>
      <c r="AS6" s="59">
        <v>0</v>
      </c>
      <c r="AT6" s="59">
        <v>0</v>
      </c>
      <c r="AU6" s="59">
        <v>0</v>
      </c>
      <c r="AV6" s="59">
        <v>0</v>
      </c>
      <c r="AW6" s="59">
        <v>0</v>
      </c>
      <c r="AX6" s="59">
        <v>0</v>
      </c>
      <c r="AY6" s="59">
        <v>0</v>
      </c>
      <c r="AZ6" s="57">
        <f>COUNTIF(B6:AY6,"5")</f>
        <v>0</v>
      </c>
      <c r="BA6" s="57">
        <f>COUNTIF(A6:AX6,"4")</f>
        <v>0</v>
      </c>
      <c r="BB6" s="57">
        <f>COUNTIF(B6:AY6,"3")</f>
        <v>0</v>
      </c>
      <c r="BC6" s="57">
        <f>COUNTIF(B6:AY6,"2")</f>
        <v>0</v>
      </c>
      <c r="BD6" s="57">
        <f>COUNTIF(B6:AY6,"1")</f>
        <v>0</v>
      </c>
      <c r="BE6" s="57">
        <f>COUNTIF(B6:AY6,"NA")</f>
        <v>0</v>
      </c>
    </row>
    <row r="7" spans="1:57" ht="15.75" x14ac:dyDescent="0.25">
      <c r="A7" s="90" t="s">
        <v>55</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7">
        <f>COUNTIF(B7:AY7,"5")</f>
        <v>0</v>
      </c>
      <c r="BA7" s="57">
        <f>COUNTIF(B7:AY7,"4")</f>
        <v>0</v>
      </c>
      <c r="BB7" s="57">
        <f>COUNTIF(B7:AY7,"3")</f>
        <v>0</v>
      </c>
      <c r="BC7" s="57">
        <f>COUNTIF(B7:AY7,"2")</f>
        <v>0</v>
      </c>
      <c r="BD7" s="57">
        <f>COUNTIF(B7:AY7,"1")</f>
        <v>0</v>
      </c>
      <c r="BE7" s="57">
        <f>COUNTIF(B7:AY7,"NA")</f>
        <v>0</v>
      </c>
    </row>
    <row r="8" spans="1:57" ht="18" customHeight="1" x14ac:dyDescent="0.2">
      <c r="A8" s="91" t="s">
        <v>48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row>
    <row r="9" spans="1:57" ht="18" customHeight="1" x14ac:dyDescent="0.25">
      <c r="A9" s="89" t="s">
        <v>56</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c r="T9" s="59">
        <v>0</v>
      </c>
      <c r="U9" s="59">
        <v>0</v>
      </c>
      <c r="V9" s="59">
        <v>0</v>
      </c>
      <c r="W9" s="59">
        <v>0</v>
      </c>
      <c r="X9" s="59">
        <v>0</v>
      </c>
      <c r="Y9" s="59">
        <v>0</v>
      </c>
      <c r="Z9" s="59">
        <v>0</v>
      </c>
      <c r="AA9" s="59">
        <v>0</v>
      </c>
      <c r="AB9" s="59">
        <v>0</v>
      </c>
      <c r="AC9" s="59">
        <v>0</v>
      </c>
      <c r="AD9" s="59">
        <v>0</v>
      </c>
      <c r="AE9" s="59">
        <v>0</v>
      </c>
      <c r="AF9" s="59">
        <v>0</v>
      </c>
      <c r="AG9" s="59">
        <v>0</v>
      </c>
      <c r="AH9" s="59">
        <v>0</v>
      </c>
      <c r="AI9" s="59">
        <v>0</v>
      </c>
      <c r="AJ9" s="59">
        <v>0</v>
      </c>
      <c r="AK9" s="59">
        <v>0</v>
      </c>
      <c r="AL9" s="59">
        <v>0</v>
      </c>
      <c r="AM9" s="59">
        <v>0</v>
      </c>
      <c r="AN9" s="59">
        <v>0</v>
      </c>
      <c r="AO9" s="59">
        <v>0</v>
      </c>
      <c r="AP9" s="59">
        <v>0</v>
      </c>
      <c r="AQ9" s="59">
        <v>0</v>
      </c>
      <c r="AR9" s="59">
        <v>0</v>
      </c>
      <c r="AS9" s="59">
        <v>0</v>
      </c>
      <c r="AT9" s="59">
        <v>0</v>
      </c>
      <c r="AU9" s="59">
        <v>0</v>
      </c>
      <c r="AV9" s="59">
        <v>0</v>
      </c>
      <c r="AW9" s="59">
        <v>0</v>
      </c>
      <c r="AX9" s="59">
        <v>0</v>
      </c>
      <c r="AY9" s="59">
        <v>0</v>
      </c>
      <c r="AZ9" s="57">
        <f t="shared" ref="AZ9:AZ21" si="0">COUNTIF(B9:AY9,"5")</f>
        <v>0</v>
      </c>
      <c r="BA9" s="57">
        <f t="shared" ref="BA9:BA21" si="1">COUNTIF(B9:AY9,"4")</f>
        <v>0</v>
      </c>
      <c r="BB9" s="57">
        <f t="shared" ref="BB9:BB21" si="2">COUNTIF(B9:AY9,"3")</f>
        <v>0</v>
      </c>
      <c r="BC9" s="57">
        <f t="shared" ref="BC9:BC21" si="3">COUNTIF(B9:AY9,"2")</f>
        <v>0</v>
      </c>
      <c r="BD9" s="57">
        <f t="shared" ref="BD9:BD21" si="4">COUNTIF(B9:AY9,"1")</f>
        <v>0</v>
      </c>
      <c r="BE9" s="57">
        <f t="shared" ref="BE9:BE21" si="5">COUNTIF(B9:AY9,"NA")</f>
        <v>0</v>
      </c>
    </row>
    <row r="10" spans="1:57" ht="18" customHeight="1" x14ac:dyDescent="0.25">
      <c r="A10" s="89" t="s">
        <v>57</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c r="AZ10" s="57">
        <f t="shared" si="0"/>
        <v>0</v>
      </c>
      <c r="BA10" s="57">
        <f>COUNTIF(B10:AY10,"4")</f>
        <v>0</v>
      </c>
      <c r="BB10" s="57">
        <f t="shared" si="2"/>
        <v>0</v>
      </c>
      <c r="BC10" s="57">
        <f t="shared" si="3"/>
        <v>0</v>
      </c>
      <c r="BD10" s="57">
        <f t="shared" si="4"/>
        <v>0</v>
      </c>
      <c r="BE10" s="57">
        <f t="shared" si="5"/>
        <v>0</v>
      </c>
    </row>
    <row r="11" spans="1:57" ht="15.75" x14ac:dyDescent="0.25">
      <c r="A11" s="90" t="s">
        <v>58</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c r="AH11" s="59">
        <v>0</v>
      </c>
      <c r="AI11" s="59">
        <v>0</v>
      </c>
      <c r="AJ11" s="59">
        <v>0</v>
      </c>
      <c r="AK11" s="59">
        <v>0</v>
      </c>
      <c r="AL11" s="59">
        <v>0</v>
      </c>
      <c r="AM11" s="59">
        <v>0</v>
      </c>
      <c r="AN11" s="59">
        <v>0</v>
      </c>
      <c r="AO11" s="59">
        <v>0</v>
      </c>
      <c r="AP11" s="59">
        <v>0</v>
      </c>
      <c r="AQ11" s="59">
        <v>0</v>
      </c>
      <c r="AR11" s="59">
        <v>0</v>
      </c>
      <c r="AS11" s="59">
        <v>0</v>
      </c>
      <c r="AT11" s="59">
        <v>0</v>
      </c>
      <c r="AU11" s="59">
        <v>0</v>
      </c>
      <c r="AV11" s="59">
        <v>0</v>
      </c>
      <c r="AW11" s="59">
        <v>0</v>
      </c>
      <c r="AX11" s="59">
        <v>0</v>
      </c>
      <c r="AY11" s="59">
        <v>0</v>
      </c>
      <c r="AZ11" s="57">
        <f>COUNTIF(B11:AY11,"5")</f>
        <v>0</v>
      </c>
      <c r="BA11" s="57">
        <f t="shared" ref="BA11" si="6">COUNTIF(B11:AY11,"4")</f>
        <v>0</v>
      </c>
      <c r="BB11" s="57">
        <f t="shared" si="2"/>
        <v>0</v>
      </c>
      <c r="BC11" s="57">
        <f t="shared" si="3"/>
        <v>0</v>
      </c>
      <c r="BD11" s="57">
        <f t="shared" si="4"/>
        <v>0</v>
      </c>
      <c r="BE11" s="57">
        <f t="shared" si="5"/>
        <v>0</v>
      </c>
    </row>
    <row r="12" spans="1:57" ht="15.75" x14ac:dyDescent="0.2">
      <c r="A12" s="91" t="s">
        <v>38</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row>
    <row r="13" spans="1:57" ht="18" customHeight="1" x14ac:dyDescent="0.25">
      <c r="A13" s="90" t="s">
        <v>102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c r="AK13" s="59">
        <v>0</v>
      </c>
      <c r="AL13" s="59">
        <v>0</v>
      </c>
      <c r="AM13" s="59">
        <v>0</v>
      </c>
      <c r="AN13" s="59">
        <v>0</v>
      </c>
      <c r="AO13" s="59">
        <v>0</v>
      </c>
      <c r="AP13" s="59">
        <v>0</v>
      </c>
      <c r="AQ13" s="59">
        <v>0</v>
      </c>
      <c r="AR13" s="59">
        <v>0</v>
      </c>
      <c r="AS13" s="59">
        <v>0</v>
      </c>
      <c r="AT13" s="59">
        <v>0</v>
      </c>
      <c r="AU13" s="59">
        <v>0</v>
      </c>
      <c r="AV13" s="59">
        <v>0</v>
      </c>
      <c r="AW13" s="59">
        <v>0</v>
      </c>
      <c r="AX13" s="59">
        <v>0</v>
      </c>
      <c r="AY13" s="59">
        <v>0</v>
      </c>
      <c r="AZ13" s="57">
        <f t="shared" si="0"/>
        <v>0</v>
      </c>
      <c r="BA13" s="57">
        <f t="shared" ref="BA13" si="7">COUNTIF(B13:AY13,"4")</f>
        <v>0</v>
      </c>
      <c r="BB13" s="57">
        <f t="shared" si="2"/>
        <v>0</v>
      </c>
      <c r="BC13" s="57">
        <f t="shared" si="3"/>
        <v>0</v>
      </c>
      <c r="BD13" s="57">
        <f t="shared" si="4"/>
        <v>0</v>
      </c>
      <c r="BE13" s="57">
        <f t="shared" si="5"/>
        <v>0</v>
      </c>
    </row>
    <row r="14" spans="1:57" ht="15.75" x14ac:dyDescent="0.25">
      <c r="A14" s="90" t="s">
        <v>103</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59">
        <v>0</v>
      </c>
      <c r="AJ14" s="59">
        <v>0</v>
      </c>
      <c r="AK14" s="59">
        <v>0</v>
      </c>
      <c r="AL14" s="59">
        <v>0</v>
      </c>
      <c r="AM14" s="59">
        <v>0</v>
      </c>
      <c r="AN14" s="59">
        <v>0</v>
      </c>
      <c r="AO14" s="59">
        <v>0</v>
      </c>
      <c r="AP14" s="59">
        <v>0</v>
      </c>
      <c r="AQ14" s="59">
        <v>0</v>
      </c>
      <c r="AR14" s="59">
        <v>0</v>
      </c>
      <c r="AS14" s="59">
        <v>0</v>
      </c>
      <c r="AT14" s="59">
        <v>0</v>
      </c>
      <c r="AU14" s="59">
        <v>0</v>
      </c>
      <c r="AV14" s="59">
        <v>0</v>
      </c>
      <c r="AW14" s="59">
        <v>0</v>
      </c>
      <c r="AX14" s="59">
        <v>0</v>
      </c>
      <c r="AY14" s="59">
        <v>0</v>
      </c>
      <c r="AZ14" s="57">
        <f t="shared" si="0"/>
        <v>0</v>
      </c>
      <c r="BA14" s="57">
        <f t="shared" ref="BA14" si="8">COUNTIF(A14:AX14,"4")</f>
        <v>0</v>
      </c>
      <c r="BB14" s="57">
        <f t="shared" si="2"/>
        <v>0</v>
      </c>
      <c r="BC14" s="57">
        <f t="shared" si="3"/>
        <v>0</v>
      </c>
      <c r="BD14" s="57">
        <f t="shared" si="4"/>
        <v>0</v>
      </c>
      <c r="BE14" s="57">
        <f t="shared" si="5"/>
        <v>0</v>
      </c>
    </row>
    <row r="15" spans="1:57" ht="19.5" customHeight="1" x14ac:dyDescent="0.2">
      <c r="A15" s="91" t="s">
        <v>49</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row>
    <row r="16" spans="1:57" ht="15.75" x14ac:dyDescent="0.25">
      <c r="A16" s="90" t="s">
        <v>104</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59">
        <v>0</v>
      </c>
      <c r="AA16" s="59">
        <v>0</v>
      </c>
      <c r="AB16" s="59">
        <v>0</v>
      </c>
      <c r="AC16" s="59">
        <v>0</v>
      </c>
      <c r="AD16" s="59">
        <v>0</v>
      </c>
      <c r="AE16" s="59">
        <v>0</v>
      </c>
      <c r="AF16" s="59">
        <v>0</v>
      </c>
      <c r="AG16" s="59">
        <v>0</v>
      </c>
      <c r="AH16" s="59">
        <v>0</v>
      </c>
      <c r="AI16" s="59">
        <v>0</v>
      </c>
      <c r="AJ16" s="59">
        <v>0</v>
      </c>
      <c r="AK16" s="59">
        <v>0</v>
      </c>
      <c r="AL16" s="59">
        <v>0</v>
      </c>
      <c r="AM16" s="59">
        <v>0</v>
      </c>
      <c r="AN16" s="59">
        <v>0</v>
      </c>
      <c r="AO16" s="59">
        <v>0</v>
      </c>
      <c r="AP16" s="59">
        <v>0</v>
      </c>
      <c r="AQ16" s="59">
        <v>0</v>
      </c>
      <c r="AR16" s="59">
        <v>0</v>
      </c>
      <c r="AS16" s="59">
        <v>0</v>
      </c>
      <c r="AT16" s="59">
        <v>0</v>
      </c>
      <c r="AU16" s="59">
        <v>0</v>
      </c>
      <c r="AV16" s="59">
        <v>0</v>
      </c>
      <c r="AW16" s="59">
        <v>0</v>
      </c>
      <c r="AX16" s="59">
        <v>0</v>
      </c>
      <c r="AY16" s="59">
        <v>0</v>
      </c>
      <c r="AZ16" s="57">
        <f t="shared" si="0"/>
        <v>0</v>
      </c>
      <c r="BA16" s="57">
        <f t="shared" ref="BA16" si="9">COUNTIF(A16:AX16,"4")</f>
        <v>0</v>
      </c>
      <c r="BB16" s="57">
        <f t="shared" si="2"/>
        <v>0</v>
      </c>
      <c r="BC16" s="57">
        <f t="shared" si="3"/>
        <v>0</v>
      </c>
      <c r="BD16" s="57">
        <f t="shared" si="4"/>
        <v>0</v>
      </c>
      <c r="BE16" s="57">
        <f t="shared" si="5"/>
        <v>0</v>
      </c>
    </row>
    <row r="17" spans="1:57" ht="21.75" customHeight="1" x14ac:dyDescent="0.2">
      <c r="A17" s="91" t="s">
        <v>59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row>
    <row r="18" spans="1:57" ht="15.75" x14ac:dyDescent="0.25">
      <c r="A18" s="90" t="s">
        <v>105</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c r="T18" s="59">
        <v>0</v>
      </c>
      <c r="U18" s="59">
        <v>0</v>
      </c>
      <c r="V18" s="59">
        <v>0</v>
      </c>
      <c r="W18" s="59">
        <v>0</v>
      </c>
      <c r="X18" s="59">
        <v>0</v>
      </c>
      <c r="Y18" s="59">
        <v>0</v>
      </c>
      <c r="Z18" s="59">
        <v>0</v>
      </c>
      <c r="AA18" s="59">
        <v>0</v>
      </c>
      <c r="AB18" s="59">
        <v>0</v>
      </c>
      <c r="AC18" s="59">
        <v>0</v>
      </c>
      <c r="AD18" s="59">
        <v>0</v>
      </c>
      <c r="AE18" s="59">
        <v>0</v>
      </c>
      <c r="AF18" s="59">
        <v>0</v>
      </c>
      <c r="AG18" s="59">
        <v>0</v>
      </c>
      <c r="AH18" s="59">
        <v>0</v>
      </c>
      <c r="AI18" s="59">
        <v>0</v>
      </c>
      <c r="AJ18" s="59">
        <v>0</v>
      </c>
      <c r="AK18" s="59">
        <v>0</v>
      </c>
      <c r="AL18" s="59">
        <v>0</v>
      </c>
      <c r="AM18" s="59">
        <v>0</v>
      </c>
      <c r="AN18" s="59">
        <v>0</v>
      </c>
      <c r="AO18" s="59">
        <v>0</v>
      </c>
      <c r="AP18" s="59">
        <v>0</v>
      </c>
      <c r="AQ18" s="59">
        <v>0</v>
      </c>
      <c r="AR18" s="59">
        <v>0</v>
      </c>
      <c r="AS18" s="59">
        <v>0</v>
      </c>
      <c r="AT18" s="59">
        <v>0</v>
      </c>
      <c r="AU18" s="59">
        <v>0</v>
      </c>
      <c r="AV18" s="59">
        <v>0</v>
      </c>
      <c r="AW18" s="59">
        <v>0</v>
      </c>
      <c r="AX18" s="59">
        <v>0</v>
      </c>
      <c r="AY18" s="59">
        <v>0</v>
      </c>
      <c r="AZ18" s="57">
        <f t="shared" si="0"/>
        <v>0</v>
      </c>
      <c r="BA18" s="57">
        <f>COUNTIF(A18:AX18,"4")</f>
        <v>0</v>
      </c>
      <c r="BB18" s="57">
        <f t="shared" si="2"/>
        <v>0</v>
      </c>
      <c r="BC18" s="57">
        <f t="shared" si="3"/>
        <v>0</v>
      </c>
      <c r="BD18" s="57">
        <f t="shared" si="4"/>
        <v>0</v>
      </c>
      <c r="BE18" s="57">
        <f t="shared" si="5"/>
        <v>0</v>
      </c>
    </row>
    <row r="19" spans="1:57" ht="15.75" x14ac:dyDescent="0.25">
      <c r="A19" s="89" t="s">
        <v>106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c r="T19" s="59">
        <v>0</v>
      </c>
      <c r="U19" s="59">
        <v>0</v>
      </c>
      <c r="V19" s="59">
        <v>0</v>
      </c>
      <c r="W19" s="59">
        <v>0</v>
      </c>
      <c r="X19" s="59">
        <v>0</v>
      </c>
      <c r="Y19" s="59">
        <v>0</v>
      </c>
      <c r="Z19" s="59">
        <v>0</v>
      </c>
      <c r="AA19" s="59">
        <v>0</v>
      </c>
      <c r="AB19" s="59">
        <v>0</v>
      </c>
      <c r="AC19" s="59">
        <v>0</v>
      </c>
      <c r="AD19" s="59">
        <v>0</v>
      </c>
      <c r="AE19" s="59">
        <v>0</v>
      </c>
      <c r="AF19" s="59">
        <v>0</v>
      </c>
      <c r="AG19" s="59">
        <v>0</v>
      </c>
      <c r="AH19" s="59">
        <v>0</v>
      </c>
      <c r="AI19" s="59">
        <v>0</v>
      </c>
      <c r="AJ19" s="59">
        <v>0</v>
      </c>
      <c r="AK19" s="59">
        <v>0</v>
      </c>
      <c r="AL19" s="59">
        <v>0</v>
      </c>
      <c r="AM19" s="59">
        <v>0</v>
      </c>
      <c r="AN19" s="59">
        <v>0</v>
      </c>
      <c r="AO19" s="59">
        <v>0</v>
      </c>
      <c r="AP19" s="59">
        <v>0</v>
      </c>
      <c r="AQ19" s="59">
        <v>0</v>
      </c>
      <c r="AR19" s="59">
        <v>0</v>
      </c>
      <c r="AS19" s="59">
        <v>0</v>
      </c>
      <c r="AT19" s="59">
        <v>0</v>
      </c>
      <c r="AU19" s="59">
        <v>0</v>
      </c>
      <c r="AV19" s="59">
        <v>0</v>
      </c>
      <c r="AW19" s="59">
        <v>0</v>
      </c>
      <c r="AX19" s="59">
        <v>0</v>
      </c>
      <c r="AY19" s="59">
        <v>0</v>
      </c>
      <c r="AZ19" s="57">
        <f t="shared" si="0"/>
        <v>0</v>
      </c>
      <c r="BA19" s="57">
        <f>COUNTIF(B19:AY19,"4")</f>
        <v>0</v>
      </c>
      <c r="BB19" s="57">
        <f>COUNTIF(B19:AY19,"3")</f>
        <v>0</v>
      </c>
      <c r="BC19" s="57">
        <f t="shared" si="3"/>
        <v>0</v>
      </c>
      <c r="BD19" s="57">
        <f t="shared" si="4"/>
        <v>0</v>
      </c>
      <c r="BE19" s="57">
        <f t="shared" si="5"/>
        <v>0</v>
      </c>
    </row>
    <row r="20" spans="1:57" ht="15.75" x14ac:dyDescent="0.25">
      <c r="A20" s="89" t="s">
        <v>107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c r="T20" s="59">
        <v>0</v>
      </c>
      <c r="U20" s="59">
        <v>0</v>
      </c>
      <c r="V20" s="59">
        <v>0</v>
      </c>
      <c r="W20" s="59">
        <v>0</v>
      </c>
      <c r="X20" s="59">
        <v>0</v>
      </c>
      <c r="Y20" s="59">
        <v>0</v>
      </c>
      <c r="Z20" s="59">
        <v>0</v>
      </c>
      <c r="AA20" s="59">
        <v>0</v>
      </c>
      <c r="AB20" s="59">
        <v>0</v>
      </c>
      <c r="AC20" s="59">
        <v>0</v>
      </c>
      <c r="AD20" s="59">
        <v>0</v>
      </c>
      <c r="AE20" s="59">
        <v>0</v>
      </c>
      <c r="AF20" s="59">
        <v>0</v>
      </c>
      <c r="AG20" s="59">
        <v>0</v>
      </c>
      <c r="AH20" s="59">
        <v>0</v>
      </c>
      <c r="AI20" s="59">
        <v>0</v>
      </c>
      <c r="AJ20" s="59">
        <v>0</v>
      </c>
      <c r="AK20" s="59">
        <v>0</v>
      </c>
      <c r="AL20" s="59">
        <v>0</v>
      </c>
      <c r="AM20" s="59">
        <v>0</v>
      </c>
      <c r="AN20" s="59">
        <v>0</v>
      </c>
      <c r="AO20" s="59">
        <v>0</v>
      </c>
      <c r="AP20" s="59">
        <v>0</v>
      </c>
      <c r="AQ20" s="59">
        <v>0</v>
      </c>
      <c r="AR20" s="59">
        <v>0</v>
      </c>
      <c r="AS20" s="59">
        <v>0</v>
      </c>
      <c r="AT20" s="59">
        <v>0</v>
      </c>
      <c r="AU20" s="59">
        <v>0</v>
      </c>
      <c r="AV20" s="59">
        <v>0</v>
      </c>
      <c r="AW20" s="59">
        <v>0</v>
      </c>
      <c r="AX20" s="59">
        <v>0</v>
      </c>
      <c r="AY20" s="59">
        <v>0</v>
      </c>
      <c r="AZ20" s="57">
        <f t="shared" si="0"/>
        <v>0</v>
      </c>
      <c r="BA20">
        <f>COUNTIF(B20:AY20,"4")</f>
        <v>0</v>
      </c>
      <c r="BB20" s="57">
        <f>COUNTIF(B20:AY20,"3")</f>
        <v>0</v>
      </c>
      <c r="BC20" s="57">
        <f t="shared" si="3"/>
        <v>0</v>
      </c>
      <c r="BD20" s="57">
        <f t="shared" si="4"/>
        <v>0</v>
      </c>
      <c r="BE20" s="57">
        <f t="shared" si="5"/>
        <v>0</v>
      </c>
    </row>
    <row r="21" spans="1:57" ht="31.5" x14ac:dyDescent="0.25">
      <c r="A21" s="58" t="s">
        <v>108</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v>
      </c>
      <c r="AI21" s="59">
        <v>0</v>
      </c>
      <c r="AJ21" s="59">
        <v>0</v>
      </c>
      <c r="AK21" s="59">
        <v>0</v>
      </c>
      <c r="AL21" s="59">
        <v>0</v>
      </c>
      <c r="AM21" s="59">
        <v>0</v>
      </c>
      <c r="AN21" s="59">
        <v>0</v>
      </c>
      <c r="AO21" s="59">
        <v>0</v>
      </c>
      <c r="AP21" s="59">
        <v>0</v>
      </c>
      <c r="AQ21" s="59">
        <v>0</v>
      </c>
      <c r="AR21" s="59">
        <v>0</v>
      </c>
      <c r="AS21" s="59">
        <v>0</v>
      </c>
      <c r="AT21" s="59">
        <v>0</v>
      </c>
      <c r="AU21" s="59">
        <v>0</v>
      </c>
      <c r="AV21" s="59">
        <v>0</v>
      </c>
      <c r="AW21" s="59">
        <v>0</v>
      </c>
      <c r="AX21" s="59">
        <v>0</v>
      </c>
      <c r="AY21" s="59">
        <v>0</v>
      </c>
      <c r="AZ21" s="57">
        <f t="shared" si="0"/>
        <v>0</v>
      </c>
      <c r="BA21" s="57">
        <f t="shared" si="1"/>
        <v>0</v>
      </c>
      <c r="BB21" s="57">
        <f t="shared" si="2"/>
        <v>0</v>
      </c>
      <c r="BC21" s="57">
        <f t="shared" si="3"/>
        <v>0</v>
      </c>
      <c r="BD21" s="57">
        <f t="shared" si="4"/>
        <v>0</v>
      </c>
      <c r="BE21" s="57">
        <f t="shared" si="5"/>
        <v>0</v>
      </c>
    </row>
    <row r="22" spans="1:57" ht="27" customHeight="1" x14ac:dyDescent="0.2">
      <c r="A22" s="125" t="s">
        <v>25</v>
      </c>
      <c r="B22" s="126">
        <f>SUM(B6:B21)</f>
        <v>0</v>
      </c>
      <c r="C22" s="126">
        <f>SUM(C6:C21)</f>
        <v>0</v>
      </c>
      <c r="D22" s="126">
        <f t="shared" ref="D22:BE22" si="10">SUM(D6:D21)</f>
        <v>0</v>
      </c>
      <c r="E22" s="126">
        <f t="shared" si="10"/>
        <v>0</v>
      </c>
      <c r="F22" s="126">
        <f t="shared" si="10"/>
        <v>0</v>
      </c>
      <c r="G22" s="126">
        <f t="shared" si="10"/>
        <v>0</v>
      </c>
      <c r="H22" s="126">
        <f t="shared" si="10"/>
        <v>0</v>
      </c>
      <c r="I22" s="126">
        <f t="shared" si="10"/>
        <v>0</v>
      </c>
      <c r="J22" s="126">
        <f t="shared" si="10"/>
        <v>0</v>
      </c>
      <c r="K22" s="126">
        <f t="shared" si="10"/>
        <v>0</v>
      </c>
      <c r="L22" s="126">
        <f t="shared" si="10"/>
        <v>0</v>
      </c>
      <c r="M22" s="126">
        <f t="shared" si="10"/>
        <v>0</v>
      </c>
      <c r="N22" s="126">
        <f t="shared" si="10"/>
        <v>0</v>
      </c>
      <c r="O22" s="126">
        <f t="shared" si="10"/>
        <v>0</v>
      </c>
      <c r="P22" s="126">
        <f t="shared" si="10"/>
        <v>0</v>
      </c>
      <c r="Q22" s="126">
        <f t="shared" si="10"/>
        <v>0</v>
      </c>
      <c r="R22" s="126">
        <f t="shared" si="10"/>
        <v>0</v>
      </c>
      <c r="S22" s="126">
        <f t="shared" si="10"/>
        <v>0</v>
      </c>
      <c r="T22" s="126">
        <f t="shared" si="10"/>
        <v>0</v>
      </c>
      <c r="U22" s="126">
        <f t="shared" si="10"/>
        <v>0</v>
      </c>
      <c r="V22" s="126">
        <f t="shared" si="10"/>
        <v>0</v>
      </c>
      <c r="W22" s="126">
        <f t="shared" si="10"/>
        <v>0</v>
      </c>
      <c r="X22" s="126">
        <f t="shared" si="10"/>
        <v>0</v>
      </c>
      <c r="Y22" s="126">
        <f t="shared" si="10"/>
        <v>0</v>
      </c>
      <c r="Z22" s="126">
        <f t="shared" si="10"/>
        <v>0</v>
      </c>
      <c r="AA22" s="126">
        <f t="shared" si="10"/>
        <v>0</v>
      </c>
      <c r="AB22" s="126">
        <f t="shared" si="10"/>
        <v>0</v>
      </c>
      <c r="AC22" s="126">
        <f t="shared" si="10"/>
        <v>0</v>
      </c>
      <c r="AD22" s="126">
        <f t="shared" si="10"/>
        <v>0</v>
      </c>
      <c r="AE22" s="126">
        <f t="shared" si="10"/>
        <v>0</v>
      </c>
      <c r="AF22" s="126">
        <f t="shared" si="10"/>
        <v>0</v>
      </c>
      <c r="AG22" s="126">
        <f t="shared" si="10"/>
        <v>0</v>
      </c>
      <c r="AH22" s="126">
        <f t="shared" si="10"/>
        <v>0</v>
      </c>
      <c r="AI22" s="126">
        <f t="shared" si="10"/>
        <v>0</v>
      </c>
      <c r="AJ22" s="126">
        <f t="shared" si="10"/>
        <v>0</v>
      </c>
      <c r="AK22" s="126">
        <f t="shared" si="10"/>
        <v>0</v>
      </c>
      <c r="AL22" s="126">
        <f t="shared" si="10"/>
        <v>0</v>
      </c>
      <c r="AM22" s="126">
        <f t="shared" si="10"/>
        <v>0</v>
      </c>
      <c r="AN22" s="126">
        <f t="shared" si="10"/>
        <v>0</v>
      </c>
      <c r="AO22" s="126">
        <f t="shared" si="10"/>
        <v>0</v>
      </c>
      <c r="AP22" s="126">
        <f t="shared" si="10"/>
        <v>0</v>
      </c>
      <c r="AQ22" s="126">
        <f t="shared" si="10"/>
        <v>0</v>
      </c>
      <c r="AR22" s="126">
        <f t="shared" si="10"/>
        <v>0</v>
      </c>
      <c r="AS22" s="126">
        <f t="shared" si="10"/>
        <v>0</v>
      </c>
      <c r="AT22" s="126">
        <f t="shared" si="10"/>
        <v>0</v>
      </c>
      <c r="AU22" s="126">
        <f t="shared" si="10"/>
        <v>0</v>
      </c>
      <c r="AV22" s="126">
        <f t="shared" si="10"/>
        <v>0</v>
      </c>
      <c r="AW22" s="126">
        <f t="shared" si="10"/>
        <v>0</v>
      </c>
      <c r="AX22" s="126">
        <f t="shared" si="10"/>
        <v>0</v>
      </c>
      <c r="AY22" s="126">
        <f t="shared" si="10"/>
        <v>0</v>
      </c>
      <c r="AZ22" s="126">
        <f t="shared" si="10"/>
        <v>0</v>
      </c>
      <c r="BA22" s="126">
        <f t="shared" si="10"/>
        <v>0</v>
      </c>
      <c r="BB22" s="126">
        <f t="shared" si="10"/>
        <v>0</v>
      </c>
      <c r="BC22" s="126">
        <f t="shared" si="10"/>
        <v>0</v>
      </c>
      <c r="BD22" s="126">
        <f t="shared" si="10"/>
        <v>0</v>
      </c>
      <c r="BE22" s="126">
        <f t="shared" si="10"/>
        <v>0</v>
      </c>
    </row>
    <row r="23" spans="1:57" ht="12.75" customHeight="1" x14ac:dyDescent="0.2">
      <c r="A23" t="s">
        <v>110</v>
      </c>
      <c r="AZ23" s="3" t="s">
        <v>119</v>
      </c>
      <c r="BA23" s="3" t="e">
        <f>AVERAGE(B23:AY23)</f>
        <v>#DIV/0!</v>
      </c>
      <c r="BB23" s="3" t="s">
        <v>98</v>
      </c>
      <c r="BC23" s="3">
        <f>MAX(B23:AY23)</f>
        <v>0</v>
      </c>
      <c r="BD23" s="3" t="s">
        <v>99</v>
      </c>
      <c r="BE23" s="3">
        <f>MIN(B23:AY23)</f>
        <v>0</v>
      </c>
    </row>
    <row r="24" spans="1:57" x14ac:dyDescent="0.2">
      <c r="A24" t="s">
        <v>111</v>
      </c>
      <c r="AZ24" s="3" t="s">
        <v>119</v>
      </c>
      <c r="BA24" s="3" t="e">
        <f>AVERAGE(B24:AY24)</f>
        <v>#DIV/0!</v>
      </c>
      <c r="BB24" s="3" t="s">
        <v>98</v>
      </c>
      <c r="BC24" s="3">
        <f>MAX(B24:AY24)</f>
        <v>0</v>
      </c>
      <c r="BD24" s="3" t="s">
        <v>99</v>
      </c>
      <c r="BE24" s="3">
        <f>MIN(B24:AY24)</f>
        <v>0</v>
      </c>
    </row>
    <row r="25" spans="1:57" ht="12.75" customHeight="1" thickBot="1" x14ac:dyDescent="0.45">
      <c r="A25" s="66"/>
    </row>
    <row r="26" spans="1:57" ht="13.5" thickBot="1" x14ac:dyDescent="0.25">
      <c r="A26" s="104"/>
      <c r="B26" s="163" t="s">
        <v>78</v>
      </c>
      <c r="C26" s="164"/>
      <c r="D26" s="164"/>
      <c r="E26" s="165"/>
    </row>
    <row r="27" spans="1:57" ht="15" x14ac:dyDescent="0.25">
      <c r="A27" s="105" t="s">
        <v>79</v>
      </c>
      <c r="B27" s="154">
        <v>0</v>
      </c>
      <c r="C27" s="154"/>
      <c r="D27" s="154"/>
      <c r="E27" s="155"/>
    </row>
    <row r="28" spans="1:57" ht="15" x14ac:dyDescent="0.25">
      <c r="A28" s="106" t="s">
        <v>80</v>
      </c>
      <c r="B28" s="156">
        <v>0</v>
      </c>
      <c r="C28" s="157"/>
      <c r="D28" s="157"/>
      <c r="E28" s="158"/>
    </row>
    <row r="29" spans="1:57" ht="15.75" thickBot="1" x14ac:dyDescent="0.3">
      <c r="A29" s="107" t="s">
        <v>81</v>
      </c>
      <c r="B29" s="159">
        <v>0</v>
      </c>
      <c r="C29" s="159"/>
      <c r="D29" s="159"/>
      <c r="E29" s="160"/>
    </row>
    <row r="33" spans="1:5" ht="13.5" thickBot="1" x14ac:dyDescent="0.25"/>
    <row r="34" spans="1:5" ht="13.5" thickBot="1" x14ac:dyDescent="0.25">
      <c r="A34" s="119"/>
      <c r="B34" s="166" t="s">
        <v>78</v>
      </c>
      <c r="C34" s="167"/>
      <c r="D34" s="167"/>
      <c r="E34" s="168"/>
    </row>
    <row r="35" spans="1:5" x14ac:dyDescent="0.2">
      <c r="A35" s="71" t="s">
        <v>82</v>
      </c>
      <c r="B35" s="152">
        <v>0</v>
      </c>
      <c r="C35" s="152"/>
      <c r="D35" s="152"/>
      <c r="E35" s="153"/>
    </row>
    <row r="36" spans="1:5" x14ac:dyDescent="0.2">
      <c r="A36" s="50" t="s">
        <v>83</v>
      </c>
      <c r="B36" s="161">
        <v>0</v>
      </c>
      <c r="C36" s="161"/>
      <c r="D36" s="161"/>
      <c r="E36" s="162"/>
    </row>
    <row r="37" spans="1:5" x14ac:dyDescent="0.2">
      <c r="A37" s="71" t="s">
        <v>84</v>
      </c>
      <c r="B37" s="169">
        <v>0</v>
      </c>
      <c r="C37" s="169"/>
      <c r="D37" s="169"/>
      <c r="E37" s="170"/>
    </row>
    <row r="38" spans="1:5" x14ac:dyDescent="0.2">
      <c r="A38" s="71" t="s">
        <v>85</v>
      </c>
      <c r="B38" s="171">
        <v>0</v>
      </c>
      <c r="C38" s="171"/>
      <c r="D38" s="171"/>
      <c r="E38" s="172"/>
    </row>
    <row r="39" spans="1:5" x14ac:dyDescent="0.2">
      <c r="A39" s="50" t="s">
        <v>86</v>
      </c>
      <c r="B39" s="173">
        <v>0</v>
      </c>
      <c r="C39" s="173"/>
      <c r="D39" s="173"/>
      <c r="E39" s="174"/>
    </row>
    <row r="40" spans="1:5" ht="13.5" thickBot="1" x14ac:dyDescent="0.25">
      <c r="A40" s="118" t="s">
        <v>87</v>
      </c>
      <c r="B40" s="150">
        <v>0</v>
      </c>
      <c r="C40" s="150"/>
      <c r="D40" s="150"/>
      <c r="E40" s="151"/>
    </row>
  </sheetData>
  <mergeCells count="11">
    <mergeCell ref="B37:E37"/>
    <mergeCell ref="B38:E38"/>
    <mergeCell ref="B39:E39"/>
    <mergeCell ref="B40:E40"/>
    <mergeCell ref="B26:E26"/>
    <mergeCell ref="B27:E27"/>
    <mergeCell ref="B28:E28"/>
    <mergeCell ref="B29:E29"/>
    <mergeCell ref="B34:E34"/>
    <mergeCell ref="B35:E35"/>
    <mergeCell ref="B36:E36"/>
  </mergeCells>
  <phoneticPr fontId="16" type="noConversion"/>
  <pageMargins left="0.35" right="0.34" top="1" bottom="1" header="0.5" footer="0.5"/>
  <pageSetup scale="68" fitToWidth="2" orientation="landscape" r:id="rId1"/>
  <headerFooter alignWithMargins="0">
    <oddHeader>&amp;LGeorgia Victim Outcomes Reporting &amp;C&amp;"Arial,Bold Italic"&amp;11XXX Agency Outcome Data Entry and Summary Sheet</oddHeader>
    <oddFooter>&amp;Rdraft developed by Performance Vistas, Inc.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Oct Entry</vt:lpstr>
      <vt:lpstr>Nov Entry</vt:lpstr>
      <vt:lpstr>Dec Entry</vt:lpstr>
      <vt:lpstr>Jan Entry</vt:lpstr>
      <vt:lpstr>Feb Entry</vt:lpstr>
      <vt:lpstr>Mar Entry</vt:lpstr>
      <vt:lpstr>Apr Entry</vt:lpstr>
      <vt:lpstr>May Entry</vt:lpstr>
      <vt:lpstr>June Entry</vt:lpstr>
      <vt:lpstr>Jul Entry</vt:lpstr>
      <vt:lpstr>Aug Entry</vt:lpstr>
      <vt:lpstr>Sep Entry</vt:lpstr>
      <vt:lpstr>October - March</vt:lpstr>
      <vt:lpstr>April - September</vt:lpstr>
      <vt:lpstr>YEAR TOTALS</vt:lpstr>
    </vt:vector>
  </TitlesOfParts>
  <Company>Performance Vistas,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Outcomes Monthly Data Entry &amp; Summary</dc:title>
  <dc:creator>Doug Bailey</dc:creator>
  <cp:lastModifiedBy>Sondra Richardson</cp:lastModifiedBy>
  <cp:lastPrinted>2009-09-10T21:23:15Z</cp:lastPrinted>
  <dcterms:created xsi:type="dcterms:W3CDTF">2002-07-16T19:15:04Z</dcterms:created>
  <dcterms:modified xsi:type="dcterms:W3CDTF">2016-10-06T15:25:24Z</dcterms:modified>
</cp:coreProperties>
</file>