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https://cjccgagov-my.sharepoint.com/personal/smikkelsen_cjcc_ga_gov/Documents/JJ Unit/Juvenile Justice Incentive Grant/FY25/RFP/"/>
    </mc:Choice>
  </mc:AlternateContent>
  <xr:revisionPtr revIDLastSave="11" documentId="8_{DC6197DF-F1AF-4436-8AF9-8F227A61A308}" xr6:coauthVersionLast="45" xr6:coauthVersionMax="45" xr10:uidLastSave="{1A73528E-5529-4EC8-9B3F-B7D14B0E9FD8}"/>
  <bookViews>
    <workbookView xWindow="6345" yWindow="1665" windowWidth="28170" windowHeight="20550" tabRatio="623" xr2:uid="{00000000-000D-0000-FFFF-FFFF00000000}"/>
  </bookViews>
  <sheets>
    <sheet name="Detailed Budget Worksheet" sheetId="10" r:id="rId1"/>
    <sheet name="De Minimis Rate Instructions" sheetId="13" r:id="rId2"/>
    <sheet name="De Minimis Budget Calculator " sheetId="14" r:id="rId3"/>
    <sheet name="MTDC Calculator" sheetId="12" r:id="rId4"/>
  </sheets>
  <definedNames>
    <definedName name="_xlnm.Print_Area" localSheetId="0">'Detailed Budget Worksheet'!$A$1:$M$231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2" l="1"/>
  <c r="C6" i="14" l="1"/>
  <c r="C7" i="14" s="1"/>
  <c r="K176" i="10" l="1"/>
  <c r="S213" i="10"/>
  <c r="S214" i="10" s="1"/>
  <c r="G39" i="12" l="1"/>
  <c r="G37" i="12"/>
  <c r="G35" i="12"/>
  <c r="F34" i="12"/>
  <c r="F33" i="12"/>
  <c r="F32" i="12"/>
  <c r="F31" i="12"/>
  <c r="F30" i="12"/>
  <c r="F29" i="12"/>
  <c r="F28" i="12"/>
  <c r="F27" i="12"/>
  <c r="F26" i="12"/>
  <c r="F25" i="12"/>
  <c r="F15" i="12"/>
  <c r="F35" i="12" l="1"/>
  <c r="F37" i="12" s="1"/>
  <c r="F39" i="12" l="1"/>
  <c r="L188" i="10" s="1"/>
  <c r="K177" i="10"/>
  <c r="K178" i="10"/>
  <c r="K179" i="10"/>
  <c r="R178" i="10"/>
  <c r="R179" i="10"/>
  <c r="K133" i="10" l="1"/>
  <c r="K134" i="10"/>
  <c r="K135" i="10"/>
  <c r="K103" i="10"/>
  <c r="K104" i="10"/>
  <c r="K105" i="10"/>
  <c r="K106" i="10"/>
  <c r="K107" i="10"/>
  <c r="K108" i="10"/>
  <c r="K116" i="10"/>
  <c r="K117" i="10"/>
  <c r="K118" i="10"/>
  <c r="K119" i="10"/>
  <c r="K120" i="10"/>
  <c r="K121" i="10"/>
  <c r="K122" i="10"/>
  <c r="K123" i="10"/>
  <c r="K124" i="10"/>
  <c r="K125" i="10"/>
  <c r="K164" i="10" l="1"/>
  <c r="K166" i="10"/>
  <c r="K180" i="10" l="1"/>
  <c r="R166" i="10"/>
  <c r="R165" i="10"/>
  <c r="K165" i="10"/>
  <c r="R164" i="10"/>
  <c r="R80" i="10" l="1"/>
  <c r="K80" i="10"/>
  <c r="R79" i="10"/>
  <c r="K79" i="10"/>
  <c r="R78" i="10"/>
  <c r="K78" i="10"/>
  <c r="R73" i="10"/>
  <c r="K73" i="10"/>
  <c r="R72" i="10"/>
  <c r="K72" i="10"/>
  <c r="R105" i="10"/>
  <c r="R106" i="10"/>
  <c r="R92" i="10"/>
  <c r="K92" i="10"/>
  <c r="R91" i="10"/>
  <c r="K91" i="10"/>
  <c r="R90" i="10"/>
  <c r="K90" i="10"/>
  <c r="R26" i="10" l="1"/>
  <c r="R122" i="10" l="1"/>
  <c r="R121" i="10"/>
  <c r="R120" i="10"/>
  <c r="R119" i="10"/>
  <c r="R118" i="10"/>
  <c r="R124" i="10"/>
  <c r="R123" i="10"/>
  <c r="R163" i="10"/>
  <c r="K163" i="10"/>
  <c r="R148" i="10"/>
  <c r="K148" i="10"/>
  <c r="R152" i="10"/>
  <c r="K152" i="10"/>
  <c r="R151" i="10"/>
  <c r="K151" i="10"/>
  <c r="R150" i="10"/>
  <c r="K150" i="10"/>
  <c r="R149" i="10"/>
  <c r="K149" i="10"/>
  <c r="R147" i="10"/>
  <c r="K147" i="10"/>
  <c r="R59" i="10"/>
  <c r="K59" i="10"/>
  <c r="R58" i="10"/>
  <c r="K58" i="10"/>
  <c r="R57" i="10"/>
  <c r="K57" i="10"/>
  <c r="R56" i="10"/>
  <c r="K56" i="10"/>
  <c r="R55" i="10"/>
  <c r="K55" i="10"/>
  <c r="R27" i="10" l="1"/>
  <c r="K27" i="10"/>
  <c r="R33" i="10"/>
  <c r="R54" i="10"/>
  <c r="K54" i="10"/>
  <c r="R37" i="10"/>
  <c r="K37" i="10"/>
  <c r="R36" i="10"/>
  <c r="K36" i="10"/>
  <c r="R35" i="10"/>
  <c r="K35" i="10"/>
  <c r="K32" i="10" l="1"/>
  <c r="K28" i="10" l="1"/>
  <c r="K29" i="10"/>
  <c r="R146" i="10" l="1"/>
  <c r="K146" i="10"/>
  <c r="K144" i="10"/>
  <c r="K145" i="10"/>
  <c r="K153" i="10"/>
  <c r="H45" i="10"/>
  <c r="K38" i="10"/>
  <c r="K34" i="10"/>
  <c r="R143" i="10"/>
  <c r="K86" i="10"/>
  <c r="K53" i="10" l="1"/>
  <c r="K60" i="10"/>
  <c r="H46" i="10"/>
  <c r="K71" i="10"/>
  <c r="K74" i="10"/>
  <c r="K75" i="10"/>
  <c r="K76" i="10"/>
  <c r="K77" i="10"/>
  <c r="K81" i="10"/>
  <c r="K82" i="10"/>
  <c r="K87" i="10"/>
  <c r="K88" i="10"/>
  <c r="K89" i="10"/>
  <c r="K93" i="10"/>
  <c r="K167" i="10"/>
  <c r="K162" i="10"/>
  <c r="R45" i="10"/>
  <c r="R52" i="10"/>
  <c r="R53" i="10"/>
  <c r="R60" i="10"/>
  <c r="R20" i="10"/>
  <c r="R25" i="10"/>
  <c r="R28" i="10"/>
  <c r="R29" i="10"/>
  <c r="R175" i="10"/>
  <c r="R176" i="10"/>
  <c r="R177" i="10"/>
  <c r="R161" i="10"/>
  <c r="R162" i="10"/>
  <c r="R167" i="10"/>
  <c r="R144" i="10"/>
  <c r="R145" i="10"/>
  <c r="R153" i="10"/>
  <c r="R132" i="10"/>
  <c r="R133" i="10"/>
  <c r="R134" i="10"/>
  <c r="R135" i="10"/>
  <c r="R115" i="10"/>
  <c r="R116" i="10"/>
  <c r="R117" i="10"/>
  <c r="R125" i="10"/>
  <c r="R102" i="10"/>
  <c r="R103" i="10"/>
  <c r="R104" i="10"/>
  <c r="R107" i="10"/>
  <c r="R108" i="10"/>
  <c r="R86" i="10"/>
  <c r="R87" i="10"/>
  <c r="R88" i="10"/>
  <c r="R89" i="10"/>
  <c r="R93" i="10"/>
  <c r="R70" i="10"/>
  <c r="R71" i="10"/>
  <c r="R74" i="10"/>
  <c r="R75" i="10"/>
  <c r="R76" i="10"/>
  <c r="R77" i="10"/>
  <c r="R81" i="10"/>
  <c r="R82" i="10"/>
  <c r="R32" i="10"/>
  <c r="R34" i="10"/>
  <c r="R38" i="10"/>
  <c r="R180" i="10" l="1"/>
  <c r="K136" i="10"/>
  <c r="G211" i="10" s="1"/>
  <c r="K168" i="10"/>
  <c r="R136" i="10"/>
  <c r="R83" i="10"/>
  <c r="R39" i="10"/>
  <c r="R109" i="10"/>
  <c r="R126" i="10"/>
  <c r="K94" i="10"/>
  <c r="G208" i="10" s="1"/>
  <c r="K39" i="10"/>
  <c r="R94" i="10"/>
  <c r="R168" i="10"/>
  <c r="R61" i="10"/>
  <c r="K109" i="10"/>
  <c r="G209" i="10" s="1"/>
  <c r="K154" i="10"/>
  <c r="K61" i="10"/>
  <c r="R154" i="10"/>
  <c r="R30" i="10"/>
  <c r="K126" i="10"/>
  <c r="G210" i="10" s="1"/>
  <c r="L191" i="10" l="1"/>
  <c r="G212" i="10" s="1"/>
  <c r="T216" i="10"/>
  <c r="G217" i="10"/>
  <c r="G216" i="10" s="1"/>
  <c r="L63" i="10"/>
  <c r="G207" i="10" s="1"/>
  <c r="G213" i="10" l="1"/>
  <c r="G214" i="10" s="1"/>
  <c r="T217" i="10"/>
  <c r="R213" i="10"/>
  <c r="R214" i="10" s="1"/>
</calcChain>
</file>

<file path=xl/sharedStrings.xml><?xml version="1.0" encoding="utf-8"?>
<sst xmlns="http://schemas.openxmlformats.org/spreadsheetml/2006/main" count="256" uniqueCount="202">
  <si>
    <t>Amount</t>
  </si>
  <si>
    <t>Cost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</si>
  <si>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</si>
  <si>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</si>
  <si>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</si>
  <si>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</si>
  <si>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</si>
  <si>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</si>
  <si>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</si>
  <si>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</si>
  <si>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</si>
  <si>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</si>
  <si>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</si>
  <si>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</si>
  <si>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</si>
  <si>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</si>
  <si>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</si>
  <si>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</si>
  <si>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</si>
  <si>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</si>
  <si>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</si>
  <si>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</si>
  <si>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</si>
  <si>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</si>
  <si>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</si>
  <si>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</si>
  <si>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</si>
  <si>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</si>
  <si>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</si>
  <si>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</si>
  <si>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</si>
  <si>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</si>
  <si>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</si>
  <si>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</si>
  <si>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</si>
  <si>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</si>
  <si>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</si>
  <si>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</si>
  <si>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</si>
  <si>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</si>
  <si>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</si>
  <si>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</si>
  <si>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</si>
  <si>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</si>
  <si>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</si>
  <si>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</si>
  <si>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</si>
  <si>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</si>
  <si>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</si>
  <si>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</si>
  <si>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</si>
  <si>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</si>
  <si>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</si>
  <si>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</si>
  <si>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</si>
  <si>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</si>
  <si>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</si>
  <si>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</si>
  <si>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</si>
  <si>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</si>
  <si>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</si>
  <si>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</si>
  <si>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</si>
  <si>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</si>
  <si>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</si>
  <si>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</si>
  <si>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</si>
  <si>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</si>
  <si>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</si>
  <si>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</si>
  <si>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</si>
  <si>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</si>
  <si>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</si>
  <si>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</si>
  <si>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</si>
  <si>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</si>
  <si>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</si>
  <si>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</si>
  <si>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VAWA - CJSI</t>
  </si>
  <si>
    <t>Match</t>
  </si>
  <si>
    <t>Match?</t>
  </si>
  <si>
    <t>Cash</t>
  </si>
  <si>
    <t>In-Kind</t>
  </si>
  <si>
    <t>Subgrant Number:</t>
  </si>
  <si>
    <t xml:space="preserve">      E. Printing</t>
  </si>
  <si>
    <t xml:space="preserve">      Budget Category</t>
  </si>
  <si>
    <t>Match Breakdown</t>
  </si>
  <si>
    <t>VAWA - Victim Services</t>
  </si>
  <si>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</si>
  <si>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</si>
  <si>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</si>
  <si>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</si>
  <si>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</si>
  <si>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</si>
  <si>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</si>
  <si>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</si>
  <si>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</si>
  <si>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</si>
  <si>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</si>
  <si>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</si>
  <si>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</si>
  <si>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</si>
  <si>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</si>
  <si>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</si>
  <si>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</si>
  <si>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</si>
  <si>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</si>
  <si>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</si>
  <si>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</si>
  <si>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</si>
  <si>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</si>
  <si>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</si>
  <si>
    <t>SUTA</t>
  </si>
  <si>
    <t>Insurance</t>
  </si>
  <si>
    <t>Retirement</t>
  </si>
  <si>
    <t>Budget Narrative</t>
  </si>
  <si>
    <t>VLAN</t>
  </si>
  <si>
    <t>Elder Abuse</t>
  </si>
  <si>
    <r>
      <t>G. Match Waiver Amount</t>
    </r>
    <r>
      <rPr>
        <sz val="10"/>
        <rFont val="Arial"/>
        <family val="2"/>
      </rPr>
      <t xml:space="preserve">: 
</t>
    </r>
  </si>
  <si>
    <r>
      <t>A (2). Volunteers --</t>
    </r>
    <r>
      <rPr>
        <sz val="10"/>
        <rFont val="Arial"/>
        <family val="2"/>
      </rPr>
      <t xml:space="preserve"> If applicable, simply enter the number of hours  of service volunteers will perform. Volunteers must be valued at $15/hour unless approved by CJCC staff for a higher rate. Do not change the drop-down selection box from "In-kind" or your match will not calculate correctly.</t>
    </r>
  </si>
  <si>
    <t xml:space="preserve">Criminal Justice Coordinating Council
INDIRECT COST: 10% DE MINIMIS RATE CALCULATION
</t>
  </si>
  <si>
    <t>Subgrantee Name:</t>
  </si>
  <si>
    <t>FSR AMOUNTS</t>
  </si>
  <si>
    <t>A</t>
  </si>
  <si>
    <t xml:space="preserve"> DIRECT EXPENDITURES FOR MODIFIED TOTAL DIRECT COSTS (MTDC) CALCULATION</t>
  </si>
  <si>
    <t>BUDGETED AMOUNT</t>
  </si>
  <si>
    <t>SALARIES AND WAGES</t>
  </si>
  <si>
    <t>FRINGE BENEFITS</t>
  </si>
  <si>
    <t>TRAVEL</t>
  </si>
  <si>
    <t xml:space="preserve">SUPPLIES </t>
  </si>
  <si>
    <t>PRINTING</t>
  </si>
  <si>
    <t>OTHER EXPENSES</t>
  </si>
  <si>
    <t>TOTAL DIRECT EXPENDTIURES</t>
  </si>
  <si>
    <t>NON PERSONAL SERVICES COSTS DISALLOWED FROM 10% 
DE MINIMIS RATE INDIRECT BASE EXPENDITURES</t>
  </si>
  <si>
    <t xml:space="preserve">CALCULATED DISALLOWED COST FOR INDIRECT CALCULATION </t>
  </si>
  <si>
    <t>B</t>
  </si>
  <si>
    <t>Space/Rental Costs</t>
  </si>
  <si>
    <t>C</t>
  </si>
  <si>
    <t>Calculation of disallowed "Contractual" cost over $25,000 per subcontract/subaward.</t>
  </si>
  <si>
    <t>CALCULATED DISALLOWED COST FOR INDIRECT CALCULATION</t>
  </si>
  <si>
    <r>
      <rPr>
        <b/>
        <sz val="11"/>
        <color theme="1"/>
        <rFont val="Calibri Light"/>
        <family val="2"/>
      </rPr>
      <t xml:space="preserve">Contractual </t>
    </r>
    <r>
      <rPr>
        <sz val="11"/>
        <color theme="1"/>
        <rFont val="Calibri Light"/>
        <family val="2"/>
      </rPr>
      <t xml:space="preserve">
List Subcontracts/Subawards Agency Name and Amount:</t>
    </r>
  </si>
  <si>
    <t>NAME</t>
  </si>
  <si>
    <t>TOTAL AMOUNT</t>
  </si>
  <si>
    <t>1)</t>
  </si>
  <si>
    <t>2)</t>
  </si>
  <si>
    <t>3)</t>
  </si>
  <si>
    <t>4)</t>
  </si>
  <si>
    <t>5)</t>
  </si>
  <si>
    <t>D</t>
  </si>
  <si>
    <t>E</t>
  </si>
  <si>
    <t>Capital Expenditures</t>
  </si>
  <si>
    <t>F</t>
  </si>
  <si>
    <t>Charges For Patient Care</t>
  </si>
  <si>
    <t>G</t>
  </si>
  <si>
    <t>Tuition Remission</t>
  </si>
  <si>
    <t>H</t>
  </si>
  <si>
    <t>Scholarships and Fellowships</t>
  </si>
  <si>
    <t>I</t>
  </si>
  <si>
    <t>Participant Support</t>
  </si>
  <si>
    <t>J</t>
  </si>
  <si>
    <t>TOTAL DISALLOWED EXPENDITURES:</t>
  </si>
  <si>
    <r>
      <t>MTDC BASE EXPENDITURES</t>
    </r>
    <r>
      <rPr>
        <sz val="11"/>
        <color theme="1"/>
        <rFont val="Calibri Light"/>
        <family val="2"/>
      </rPr>
      <t xml:space="preserve"> (A-I) 
(Enter amount for indirect calculation on budget):</t>
    </r>
  </si>
  <si>
    <t>L</t>
  </si>
  <si>
    <t>10% De Minimis Rate - up to 10%: 
(Enter amount for indirect calculation on budget):</t>
  </si>
  <si>
    <t>INDIRECT COST: (enter amount on budget)</t>
  </si>
  <si>
    <r>
      <rPr>
        <b/>
        <sz val="11"/>
        <color theme="1"/>
        <rFont val="Calibri Light"/>
        <family val="2"/>
      </rPr>
      <t>*</t>
    </r>
    <r>
      <rPr>
        <sz val="11"/>
        <color theme="1"/>
        <rFont val="Calibri Light"/>
        <family val="2"/>
      </rPr>
      <t xml:space="preserve">Complete the shaded sections.  The spreadsheet will calcluate the Indirect Cost to be entered on the Budget in the Operating Cost Section.                                                                                                                                                                           
**Submit the completed "Indirect Cost: De Minimis Rate Calculation" form with your contract.                                                                                                                                                                                                                                                                                                                                                                                                                                                                                                                                                                                                                                                                                                                                                                                                                                                                                                                                                                                                                                                                                                                                                                                                                                                                                       ***By submission of this form the grant applicant certifies that it has never received a federally-negotiated, indirect cost rate for any federal awards, and the grant applicant, if  awarded, shall apply this rate to all of its federal grants, until such time as the agency chooses to negotiate for a rate. </t>
    </r>
  </si>
  <si>
    <t>Instructions for the Direct Expenditures For Modified Total Direct Costs (MTDC) Calculation:</t>
  </si>
  <si>
    <r>
      <rPr>
        <b/>
        <sz val="11"/>
        <color theme="1"/>
        <rFont val="Calibri"/>
        <family val="2"/>
        <scheme val="minor"/>
      </rPr>
      <t>Salaries and Wages:</t>
    </r>
    <r>
      <rPr>
        <sz val="10"/>
        <rFont val="Arial"/>
      </rPr>
      <t xml:space="preserve"> In order for Salaries and Wages to be allowable for the calculation of MTDC the following must apply:</t>
    </r>
  </si>
  <si>
    <t xml:space="preserve">     a) Must be integral to the Program.</t>
  </si>
  <si>
    <t xml:space="preserve">     b) Individuals involved can be specifically identified with the project or activity.</t>
  </si>
  <si>
    <t xml:space="preserve">     c) Such costs are explicitly included in the budget.</t>
  </si>
  <si>
    <t xml:space="preserve">     d) The costs are not also recovered as indirect costs.</t>
  </si>
  <si>
    <t xml:space="preserve">     e) The costs must not be used as match.</t>
  </si>
  <si>
    <t>Reference: 2 CFR 200.413</t>
  </si>
  <si>
    <r>
      <rPr>
        <b/>
        <sz val="11"/>
        <color theme="1"/>
        <rFont val="Calibri"/>
        <family val="2"/>
        <scheme val="minor"/>
      </rPr>
      <t>Fringe Benefits:</t>
    </r>
    <r>
      <rPr>
        <sz val="10"/>
        <rFont val="Arial"/>
      </rPr>
      <t xml:space="preserve"> Fringe Benefits related to Salaries and Wages (above) that are reasonable and required by: law, non-Federal entity employee agreement, or an established policy of the non-Federal entity. Such benefits must be allocated to Federal awards and all other activities in a manner consistent with how fringe benefits are charged throughout the organization. Any match portion is not to be included.</t>
    </r>
  </si>
  <si>
    <t>References: 2 CFR 200.431; DOJ 2015 Section 3.9</t>
  </si>
  <si>
    <r>
      <rPr>
        <b/>
        <sz val="11"/>
        <color theme="1"/>
        <rFont val="Calibri"/>
        <family val="2"/>
        <scheme val="minor"/>
      </rPr>
      <t>Travel Costs:</t>
    </r>
    <r>
      <rPr>
        <sz val="10"/>
        <rFont val="Arial"/>
      </rPr>
      <t xml:space="preserve"> Travel costs are the expenses for transportation, lodging, subsistence, and related items incurred by employees who are assigned to the Program. Travel costs are allowable with prior written approval of the awarding agency (e.g. be in the budget) and when they are specifically related to the Federal award. Travel costs must also be reasonable, in accordance with the non-Federal entity's written travel policy, and proper documentation must be kept. Any match portion is not to be included.</t>
    </r>
  </si>
  <si>
    <t>Reference: 2 CFR 200.474</t>
  </si>
  <si>
    <r>
      <rPr>
        <b/>
        <sz val="11"/>
        <color theme="1"/>
        <rFont val="Calibri"/>
        <family val="2"/>
        <scheme val="minor"/>
      </rPr>
      <t>Supplies:</t>
    </r>
    <r>
      <rPr>
        <sz val="10"/>
        <rFont val="Arial"/>
      </rPr>
      <t xml:space="preserve"> Costs incurred for materials and supplies necessary to carry out the Federal Program are allowable and must be charged at their actual prices net of applicable credits. This category is applicable for all consumable and short-term items with an acquisition cost of less than $5,000 each. Any match portion is not to be included.</t>
    </r>
  </si>
  <si>
    <t>Reference: 2 CFR 200.453</t>
  </si>
  <si>
    <r>
      <rPr>
        <b/>
        <sz val="11"/>
        <color theme="1"/>
        <rFont val="Calibri"/>
        <family val="2"/>
        <scheme val="minor"/>
      </rPr>
      <t>Contractual (Sub-Contracts):</t>
    </r>
    <r>
      <rPr>
        <sz val="10"/>
        <rFont val="Arial"/>
      </rPr>
      <t xml:space="preserve"> Use for written contracts or agreements with fiduciaries or secondary recipient organizations such as affiliates, cooperating institutions or delegate agencies. Payments to individuals such as stipends, allowances for trainees and consulting fees do not get recorded here. Any match portion is not to be included.</t>
    </r>
  </si>
  <si>
    <r>
      <rPr>
        <b/>
        <sz val="11"/>
        <color theme="1"/>
        <rFont val="Calibri"/>
        <family val="2"/>
        <scheme val="minor"/>
      </rPr>
      <t>Printing:</t>
    </r>
    <r>
      <rPr>
        <sz val="10"/>
        <rFont val="Arial"/>
      </rPr>
      <t xml:space="preserve"> This category includes costs for training materials, brochures, business cards, and educational materials that are incurred for the benefit of the program. Any match portion is not to be included.</t>
    </r>
  </si>
  <si>
    <r>
      <rPr>
        <b/>
        <sz val="11"/>
        <color theme="1"/>
        <rFont val="Calibri"/>
        <family val="2"/>
        <scheme val="minor"/>
      </rPr>
      <t>Other Expenses:</t>
    </r>
    <r>
      <rPr>
        <sz val="10"/>
        <rFont val="Arial"/>
      </rPr>
      <t xml:space="preserve"> This category includes other allowable costs incurred for the benefit of the program. Any match portion is not to be included.</t>
    </r>
  </si>
  <si>
    <t>Indirect Cost</t>
  </si>
  <si>
    <r>
      <t>F. (4) Indirect Cost</t>
    </r>
    <r>
      <rPr>
        <sz val="10"/>
        <rFont val="Arial"/>
        <family val="2"/>
      </rPr>
      <t xml:space="preserve">: If your agency has a negotiated rate, a copy of the Indirect Cost Rate Agreement must be submitted with your contract budget. Applicants may elect to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To use the de Minimus indirect cost rate complete the MTDC Calculator in the next tab. When you have completed this calculator, the total indirect cost will transfer to the space below. </t>
    </r>
  </si>
  <si>
    <r>
      <t>G. Match Waiver:</t>
    </r>
    <r>
      <rPr>
        <sz val="10"/>
        <rFont val="Arial"/>
        <family val="2"/>
      </rPr>
      <t xml:space="preserve"> If your agency would like to request a match waiver, you should submit a letter, on your agency’s letterhead, to the Georgia Criminal Justice Coordinating Council (CJCC). The letter should outline the reasons why your agency will have trouble meeting the full match requirement and should indicate the amount of match you are able to provide for the proposed project. </t>
    </r>
  </si>
  <si>
    <t>VAWA</t>
  </si>
  <si>
    <t>MTDC</t>
  </si>
  <si>
    <t>De Minimis Budget Calculator</t>
  </si>
  <si>
    <r>
      <t xml:space="preserve">De Minimis Indirect Cost Rate </t>
    </r>
    <r>
      <rPr>
        <sz val="14"/>
        <color theme="1"/>
        <rFont val="Calibri"/>
        <family val="2"/>
        <scheme val="minor"/>
      </rPr>
      <t>(Up to 10%)</t>
    </r>
  </si>
  <si>
    <r>
      <t xml:space="preserve">Federal Award </t>
    </r>
    <r>
      <rPr>
        <i/>
        <sz val="14"/>
        <color rgb="FFFF0000"/>
        <rFont val="Calibri"/>
        <family val="2"/>
        <scheme val="minor"/>
      </rPr>
      <t>(Not Including Match)</t>
    </r>
  </si>
  <si>
    <r>
      <t xml:space="preserve">Unallowed MTDC Costs </t>
    </r>
    <r>
      <rPr>
        <sz val="14"/>
        <color rgb="FFFF0000"/>
        <rFont val="Arial"/>
        <family val="2"/>
      </rPr>
      <t>*</t>
    </r>
  </si>
  <si>
    <t>Total Cost (TC) to Enter into Budget Detail Worksheet (Not Including the Match Requirement)</t>
  </si>
  <si>
    <t>BUDGET COMPUTATION PROCESS FLOW</t>
  </si>
  <si>
    <t xml:space="preserve">Please use the following diagram as a guide to include the deminimis indirect cost rate in your detailed budget worksheet. </t>
  </si>
  <si>
    <r>
      <rPr>
        <b/>
        <sz val="11"/>
        <color theme="1"/>
        <rFont val="Calibri"/>
        <family val="2"/>
        <scheme val="minor"/>
      </rPr>
      <t>Space/Rental Costs:</t>
    </r>
    <r>
      <rPr>
        <sz val="10"/>
        <rFont val="Arial"/>
      </rPr>
      <t xml:space="preserve"> Costs associated with leased space such as rent, depreciation, utilities and maintenance.</t>
    </r>
  </si>
  <si>
    <t>TANF</t>
  </si>
  <si>
    <t>EQUIPMENT</t>
  </si>
  <si>
    <t>K</t>
  </si>
  <si>
    <t>JJIG</t>
  </si>
  <si>
    <t>JDP</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</si>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</sst>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 numFmtId="168" formatCode="&quot;$&quot;#,##0.000"/>
  </numFmts>
  <fonts count="30" x14ac:knownFonts="1">
    <font>
      <sz val="10"/>
      <name val="Arial"/>
    </font>
    <font>
      <sz val="11"/>
      <color theme="1"/>
      <name val="Calibri"/>
      <family val="2"/>
      <scheme val="minor"/>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
      <b/>
      <sz val="11"/>
      <color theme="1"/>
      <name val="Calibri"/>
      <family val="2"/>
      <scheme val="minor"/>
    </font>
    <font>
      <sz val="11"/>
      <color theme="1"/>
      <name val="Calibri Light"/>
      <family val="2"/>
    </font>
    <font>
      <b/>
      <sz val="12"/>
      <color theme="1"/>
      <name val="Calibri Light"/>
      <family val="2"/>
    </font>
    <font>
      <b/>
      <sz val="11"/>
      <color theme="1"/>
      <name val="Calibri Light"/>
      <family val="2"/>
    </font>
    <font>
      <b/>
      <sz val="11"/>
      <name val="Calibri Light"/>
      <family val="2"/>
    </font>
    <font>
      <sz val="11"/>
      <color theme="0"/>
      <name val="Calibri Light"/>
      <family val="2"/>
    </font>
    <font>
      <sz val="11"/>
      <name val="Calibri Light"/>
      <family val="2"/>
    </font>
    <font>
      <i/>
      <sz val="11"/>
      <color theme="1"/>
      <name val="Calibri"/>
      <family val="2"/>
      <scheme val="minor"/>
    </font>
    <font>
      <b/>
      <sz val="14"/>
      <color theme="1"/>
      <name val="Calibri Light"/>
      <family val="2"/>
    </font>
    <font>
      <b/>
      <sz val="8"/>
      <color rgb="FFFF0000"/>
      <name val="Calibri"/>
      <family val="2"/>
      <scheme val="minor"/>
    </font>
    <font>
      <b/>
      <sz val="11"/>
      <color rgb="FFFF0000"/>
      <name val="Calibri"/>
      <family val="2"/>
      <scheme val="minor"/>
    </font>
    <font>
      <b/>
      <sz val="14"/>
      <color theme="1"/>
      <name val="Calibri"/>
      <family val="2"/>
      <scheme val="minor"/>
    </font>
    <font>
      <sz val="14"/>
      <name val="Arial"/>
      <family val="2"/>
    </font>
    <font>
      <sz val="14"/>
      <color theme="1"/>
      <name val="Calibri"/>
      <family val="2"/>
      <scheme val="minor"/>
    </font>
    <font>
      <i/>
      <sz val="14"/>
      <color rgb="FFFF0000"/>
      <name val="Calibri"/>
      <family val="2"/>
      <scheme val="minor"/>
    </font>
    <font>
      <sz val="14"/>
      <color rgb="FFFF0000"/>
      <name val="Arial"/>
      <family val="2"/>
    </font>
    <font>
      <b/>
      <sz val="14"/>
      <color rgb="FFFF0000"/>
      <name val="Calibri"/>
      <family val="2"/>
      <scheme val="minor"/>
    </font>
    <font>
      <b/>
      <u/>
      <sz val="10"/>
      <color theme="9" tint="-0.249977111117893"/>
      <name val="Arial"/>
      <family val="2"/>
    </font>
    <font>
      <b/>
      <sz val="14"/>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5">
    <xf numFmtId="0" fontId="0" fillId="0" borderId="0"/>
    <xf numFmtId="9" fontId="6"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cellStyleXfs>
  <cellXfs count="490">
    <xf numFmtId="0" fontId="0" fillId="0" borderId="0" xfId="0"/>
    <xf numFmtId="0" fontId="3" fillId="2" borderId="0" xfId="0" applyFont="1" applyFill="1"/>
    <xf numFmtId="0" fontId="2"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164" fontId="2" fillId="2" borderId="28" xfId="2" applyNumberFormat="1" applyFont="1" applyFill="1" applyBorder="1" applyAlignment="1"/>
    <xf numFmtId="164" fontId="2" fillId="2" borderId="51" xfId="2" applyNumberFormat="1" applyFont="1" applyFill="1" applyBorder="1" applyAlignment="1">
      <alignment vertical="center" wrapText="1"/>
    </xf>
    <xf numFmtId="9" fontId="2" fillId="2" borderId="23" xfId="1" applyFont="1" applyFill="1" applyBorder="1" applyAlignment="1">
      <alignment horizontal="center"/>
    </xf>
    <xf numFmtId="9" fontId="2" fillId="2" borderId="24" xfId="1" applyFont="1" applyFill="1" applyBorder="1" applyAlignment="1">
      <alignment horizontal="center" vertical="center" wrapText="1"/>
    </xf>
    <xf numFmtId="0" fontId="3" fillId="2" borderId="0" xfId="0" applyFont="1" applyFill="1" applyBorder="1" applyAlignment="1">
      <alignment horizontal="center"/>
    </xf>
    <xf numFmtId="0" fontId="3" fillId="2" borderId="41" xfId="0" applyFont="1" applyFill="1" applyBorder="1" applyAlignment="1">
      <alignment horizontal="center" vertical="center"/>
    </xf>
    <xf numFmtId="0" fontId="3" fillId="2" borderId="41" xfId="0" applyFont="1" applyFill="1" applyBorder="1" applyAlignment="1">
      <alignment horizontal="center"/>
    </xf>
    <xf numFmtId="0" fontId="9" fillId="2" borderId="0" xfId="0" applyFont="1" applyFill="1" applyBorder="1" applyAlignment="1"/>
    <xf numFmtId="0" fontId="3" fillId="2" borderId="40" xfId="0" applyFont="1" applyFill="1" applyBorder="1" applyAlignment="1">
      <alignment horizontal="center" vertical="center" wrapText="1"/>
    </xf>
    <xf numFmtId="6" fontId="3" fillId="2" borderId="40" xfId="0" applyNumberFormat="1" applyFont="1" applyFill="1" applyBorder="1" applyAlignment="1">
      <alignment horizontal="center" vertical="center"/>
    </xf>
    <xf numFmtId="0" fontId="3" fillId="2" borderId="0" xfId="0" applyFont="1" applyFill="1" applyAlignment="1"/>
    <xf numFmtId="167" fontId="3" fillId="2" borderId="0" xfId="0" applyNumberFormat="1" applyFont="1" applyFill="1" applyAlignment="1"/>
    <xf numFmtId="0" fontId="3" fillId="2" borderId="40" xfId="0" applyFont="1" applyFill="1" applyBorder="1" applyAlignment="1">
      <alignment horizontal="center" wrapText="1"/>
    </xf>
    <xf numFmtId="165" fontId="3" fillId="2" borderId="34" xfId="0" applyNumberFormat="1" applyFont="1" applyFill="1" applyBorder="1" applyAlignment="1">
      <alignment horizontal="right"/>
    </xf>
    <xf numFmtId="165" fontId="3" fillId="2" borderId="45" xfId="0" applyNumberFormat="1" applyFont="1" applyFill="1" applyBorder="1" applyAlignment="1">
      <alignment horizontal="right"/>
    </xf>
    <xf numFmtId="0" fontId="3" fillId="2" borderId="33" xfId="0" applyFont="1" applyFill="1" applyBorder="1" applyAlignment="1">
      <alignment horizontal="left"/>
    </xf>
    <xf numFmtId="164" fontId="3" fillId="2" borderId="34" xfId="0" applyNumberFormat="1" applyFont="1" applyFill="1" applyBorder="1" applyAlignment="1">
      <alignment horizontal="right"/>
    </xf>
    <xf numFmtId="0" fontId="2" fillId="2" borderId="0" xfId="0" applyFont="1" applyFill="1" applyBorder="1"/>
    <xf numFmtId="165" fontId="3" fillId="2" borderId="0" xfId="0" applyNumberFormat="1" applyFont="1" applyFill="1" applyBorder="1"/>
    <xf numFmtId="165" fontId="3" fillId="2" borderId="0" xfId="0" applyNumberFormat="1" applyFont="1" applyFill="1" applyBorder="1" applyAlignment="1">
      <alignment horizontal="right"/>
    </xf>
    <xf numFmtId="0" fontId="3" fillId="2" borderId="0" xfId="0" applyFont="1" applyFill="1" applyBorder="1" applyAlignment="1">
      <alignment wrapText="1"/>
    </xf>
    <xf numFmtId="8" fontId="3" fillId="2" borderId="0" xfId="0" applyNumberFormat="1" applyFont="1" applyFill="1" applyAlignment="1">
      <alignment horizontal="left"/>
    </xf>
    <xf numFmtId="0" fontId="3" fillId="2" borderId="12" xfId="0" applyFont="1" applyFill="1" applyBorder="1" applyAlignment="1">
      <alignment horizontal="center"/>
    </xf>
    <xf numFmtId="6" fontId="3" fillId="2" borderId="0" xfId="0" applyNumberFormat="1" applyFont="1" applyFill="1" applyAlignment="1">
      <alignment horizontal="left"/>
    </xf>
    <xf numFmtId="0" fontId="8" fillId="2" borderId="0" xfId="0" applyFont="1" applyFill="1"/>
    <xf numFmtId="0" fontId="3" fillId="2" borderId="0" xfId="0" applyFont="1" applyFill="1" applyAlignment="1">
      <alignment horizontal="right"/>
    </xf>
    <xf numFmtId="0" fontId="3" fillId="2" borderId="40" xfId="0" applyFont="1" applyFill="1" applyBorder="1" applyAlignment="1">
      <alignment horizontal="center"/>
    </xf>
    <xf numFmtId="0" fontId="3" fillId="2" borderId="35" xfId="0" applyFont="1" applyFill="1" applyBorder="1" applyAlignment="1">
      <alignment horizontal="center"/>
    </xf>
    <xf numFmtId="0" fontId="3" fillId="2" borderId="0" xfId="0" applyFont="1" applyFill="1" applyBorder="1" applyAlignment="1"/>
    <xf numFmtId="0" fontId="3" fillId="2" borderId="43" xfId="0" applyFont="1" applyFill="1" applyBorder="1" applyAlignment="1">
      <alignment horizontal="center"/>
    </xf>
    <xf numFmtId="0" fontId="3" fillId="2" borderId="40" xfId="0" applyFont="1" applyFill="1" applyBorder="1" applyAlignment="1">
      <alignment horizontal="center" vertical="center"/>
    </xf>
    <xf numFmtId="0" fontId="3" fillId="2" borderId="0" xfId="0" applyFont="1" applyFill="1" applyBorder="1" applyAlignment="1">
      <alignment vertical="top"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46" xfId="0" applyFont="1" applyFill="1" applyBorder="1" applyAlignment="1">
      <alignment horizontal="left" indent="2"/>
    </xf>
    <xf numFmtId="0" fontId="3" fillId="2" borderId="8" xfId="0" applyFont="1" applyFill="1" applyBorder="1" applyAlignment="1">
      <alignment horizontal="left" indent="2"/>
    </xf>
    <xf numFmtId="164" fontId="3" fillId="2" borderId="11" xfId="0" applyNumberFormat="1" applyFont="1" applyFill="1" applyBorder="1" applyAlignment="1">
      <alignment horizontal="right"/>
    </xf>
    <xf numFmtId="0" fontId="2" fillId="2" borderId="0" xfId="0" applyNumberFormat="1" applyFont="1" applyFill="1" applyBorder="1" applyAlignment="1">
      <alignment vertical="center" wrapText="1"/>
    </xf>
    <xf numFmtId="17" fontId="2" fillId="2" borderId="0" xfId="0" applyNumberFormat="1" applyFont="1" applyFill="1"/>
    <xf numFmtId="16" fontId="2" fillId="2" borderId="0" xfId="0" applyNumberFormat="1" applyFont="1" applyFill="1"/>
    <xf numFmtId="0" fontId="2" fillId="2" borderId="0" xfId="0" applyFont="1" applyFill="1" applyBorder="1" applyAlignment="1">
      <alignment horizontal="left" vertical="center" wrapText="1"/>
    </xf>
    <xf numFmtId="0" fontId="2" fillId="2" borderId="0" xfId="0" applyFont="1" applyFill="1" applyBorder="1" applyAlignment="1"/>
    <xf numFmtId="1" fontId="2" fillId="2" borderId="0" xfId="0" applyNumberFormat="1" applyFont="1" applyFill="1" applyBorder="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Border="1" applyAlignment="1">
      <alignment horizontal="justify" vertical="top" wrapText="1"/>
    </xf>
    <xf numFmtId="0" fontId="2" fillId="2" borderId="0" xfId="0" applyFont="1" applyFill="1" applyBorder="1" applyAlignment="1">
      <alignment vertical="top" wrapText="1"/>
    </xf>
    <xf numFmtId="165" fontId="2" fillId="2" borderId="0" xfId="0" applyNumberFormat="1" applyFont="1" applyFill="1" applyAlignment="1">
      <alignment horizontal="right"/>
    </xf>
    <xf numFmtId="166" fontId="2" fillId="2" borderId="0" xfId="0" applyNumberFormat="1" applyFont="1" applyFill="1" applyAlignment="1">
      <alignment horizontal="left"/>
    </xf>
    <xf numFmtId="164" fontId="2" fillId="2" borderId="49" xfId="0" applyNumberFormat="1" applyFont="1" applyFill="1" applyBorder="1" applyAlignment="1">
      <alignment horizontal="right"/>
    </xf>
    <xf numFmtId="6" fontId="2" fillId="2" borderId="0" xfId="0" applyNumberFormat="1" applyFont="1" applyFill="1" applyAlignment="1">
      <alignment horizontal="left"/>
    </xf>
    <xf numFmtId="164" fontId="2" fillId="2" borderId="50" xfId="0" applyNumberFormat="1" applyFont="1" applyFill="1" applyBorder="1" applyAlignment="1">
      <alignment horizontal="right"/>
    </xf>
    <xf numFmtId="164" fontId="2" fillId="2" borderId="24" xfId="0" applyNumberFormat="1" applyFont="1" applyFill="1" applyBorder="1" applyAlignment="1">
      <alignment horizontal="right"/>
    </xf>
    <xf numFmtId="164" fontId="2" fillId="2" borderId="23" xfId="0" applyNumberFormat="1" applyFont="1" applyFill="1" applyBorder="1" applyAlignment="1">
      <alignment horizontal="right"/>
    </xf>
    <xf numFmtId="164" fontId="2" fillId="2" borderId="0" xfId="0" applyNumberFormat="1" applyFont="1" applyFill="1"/>
    <xf numFmtId="165" fontId="2" fillId="2" borderId="0" xfId="0" applyNumberFormat="1" applyFont="1" applyFill="1"/>
    <xf numFmtId="0" fontId="3" fillId="2" borderId="5" xfId="0" applyFont="1" applyFill="1" applyBorder="1" applyAlignment="1">
      <alignment horizontal="right"/>
    </xf>
    <xf numFmtId="3" fontId="2" fillId="2" borderId="0" xfId="0" applyNumberFormat="1" applyFont="1" applyFill="1" applyAlignment="1">
      <alignment horizontal="left"/>
    </xf>
    <xf numFmtId="0" fontId="3" fillId="2" borderId="48" xfId="0" applyFont="1" applyFill="1" applyBorder="1" applyAlignment="1">
      <alignment horizontal="right" vertical="center" wrapText="1"/>
    </xf>
    <xf numFmtId="0" fontId="4" fillId="2" borderId="0" xfId="0" applyFont="1" applyFill="1"/>
    <xf numFmtId="0" fontId="3" fillId="2" borderId="12" xfId="0" applyFont="1" applyFill="1" applyBorder="1" applyAlignment="1">
      <alignment horizontal="center" wrapText="1"/>
    </xf>
    <xf numFmtId="165" fontId="2" fillId="2" borderId="1" xfId="0" applyNumberFormat="1" applyFont="1" applyFill="1" applyBorder="1" applyAlignment="1" applyProtection="1">
      <alignment horizontal="right"/>
      <protection locked="0"/>
    </xf>
    <xf numFmtId="9" fontId="2" fillId="2" borderId="1" xfId="1" applyFont="1" applyFill="1" applyBorder="1" applyAlignment="1" applyProtection="1">
      <alignment horizontal="center"/>
      <protection locked="0"/>
    </xf>
    <xf numFmtId="165" fontId="2" fillId="2" borderId="30" xfId="0" applyNumberFormat="1" applyFont="1" applyFill="1" applyBorder="1" applyAlignment="1" applyProtection="1">
      <alignment horizontal="right"/>
      <protection locked="0"/>
    </xf>
    <xf numFmtId="9" fontId="2" fillId="2" borderId="30" xfId="1" applyFont="1" applyFill="1" applyBorder="1" applyAlignment="1" applyProtection="1">
      <alignment horizontal="center"/>
      <protection locked="0"/>
    </xf>
    <xf numFmtId="0" fontId="2" fillId="2" borderId="1" xfId="1" applyNumberFormat="1" applyFont="1" applyFill="1" applyBorder="1" applyAlignment="1" applyProtection="1">
      <alignment horizontal="center"/>
      <protection locked="0"/>
    </xf>
    <xf numFmtId="0" fontId="2" fillId="2" borderId="30" xfId="1" applyNumberFormat="1" applyFont="1" applyFill="1" applyBorder="1" applyAlignment="1" applyProtection="1">
      <alignment horizontal="center"/>
      <protection locked="0"/>
    </xf>
    <xf numFmtId="0" fontId="2" fillId="2" borderId="1" xfId="0" applyNumberFormat="1" applyFont="1" applyFill="1" applyBorder="1" applyAlignment="1" applyProtection="1">
      <alignment horizontal="center"/>
      <protection locked="0"/>
    </xf>
    <xf numFmtId="0" fontId="2" fillId="2" borderId="30" xfId="0" applyNumberFormat="1" applyFont="1" applyFill="1" applyBorder="1" applyAlignment="1" applyProtection="1">
      <alignment horizontal="center"/>
      <protection locked="0"/>
    </xf>
    <xf numFmtId="0" fontId="2" fillId="0" borderId="1" xfId="0" applyFont="1" applyFill="1" applyBorder="1" applyProtection="1">
      <protection locked="0"/>
    </xf>
    <xf numFmtId="165" fontId="2" fillId="2" borderId="1" xfId="0" applyNumberFormat="1" applyFont="1" applyFill="1" applyBorder="1" applyAlignment="1" applyProtection="1">
      <alignment horizontal="center"/>
      <protection locked="0"/>
    </xf>
    <xf numFmtId="0" fontId="2" fillId="2" borderId="1" xfId="0" applyFont="1" applyFill="1" applyBorder="1" applyProtection="1">
      <protection locked="0"/>
    </xf>
    <xf numFmtId="165" fontId="2" fillId="2" borderId="30" xfId="0" applyNumberFormat="1" applyFont="1" applyFill="1" applyBorder="1" applyAlignment="1" applyProtection="1">
      <alignment horizontal="center"/>
      <protection locked="0"/>
    </xf>
    <xf numFmtId="8" fontId="2" fillId="2" borderId="1" xfId="0" applyNumberFormat="1" applyFont="1" applyFill="1" applyBorder="1" applyAlignment="1" applyProtection="1">
      <alignment horizontal="center"/>
      <protection locked="0"/>
    </xf>
    <xf numFmtId="8" fontId="2" fillId="2" borderId="30" xfId="0" applyNumberFormat="1" applyFont="1" applyFill="1" applyBorder="1" applyAlignment="1" applyProtection="1">
      <alignment horizontal="center"/>
      <protection locked="0"/>
    </xf>
    <xf numFmtId="0" fontId="2" fillId="2" borderId="36"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protection locked="0"/>
    </xf>
    <xf numFmtId="0" fontId="2" fillId="2" borderId="42"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3" fillId="2" borderId="36" xfId="0" applyFont="1" applyFill="1" applyBorder="1" applyAlignment="1" applyProtection="1">
      <alignment horizontal="center" vertical="center" wrapText="1"/>
      <protection locked="0"/>
    </xf>
    <xf numFmtId="0" fontId="2" fillId="2" borderId="36" xfId="0" applyFont="1" applyFill="1" applyBorder="1" applyProtection="1">
      <protection locked="0"/>
    </xf>
    <xf numFmtId="0" fontId="2" fillId="2" borderId="42" xfId="0" applyFont="1" applyFill="1" applyBorder="1" applyProtection="1">
      <protection locked="0"/>
    </xf>
    <xf numFmtId="6" fontId="3" fillId="2" borderId="36" xfId="0" applyNumberFormat="1" applyFont="1" applyFill="1" applyBorder="1" applyAlignment="1" applyProtection="1">
      <alignment horizontal="center"/>
      <protection locked="0"/>
    </xf>
    <xf numFmtId="6" fontId="3" fillId="2" borderId="42" xfId="0" applyNumberFormat="1" applyFont="1" applyFill="1" applyBorder="1" applyAlignment="1" applyProtection="1">
      <alignment horizontal="center"/>
      <protection locked="0"/>
    </xf>
    <xf numFmtId="0" fontId="3" fillId="2" borderId="9" xfId="0" applyFont="1" applyFill="1" applyBorder="1" applyAlignment="1">
      <alignment horizontal="center" wrapText="1"/>
    </xf>
    <xf numFmtId="0" fontId="2" fillId="2" borderId="30" xfId="0" applyFont="1" applyFill="1" applyBorder="1" applyAlignment="1" applyProtection="1">
      <alignment horizontal="center"/>
      <protection locked="0"/>
    </xf>
    <xf numFmtId="0" fontId="2" fillId="2" borderId="58" xfId="1" applyNumberFormat="1" applyFont="1" applyFill="1" applyBorder="1" applyAlignment="1" applyProtection="1">
      <alignment horizontal="center"/>
      <protection locked="0"/>
    </xf>
    <xf numFmtId="0" fontId="2" fillId="2" borderId="0" xfId="0" applyFont="1" applyFill="1" applyProtection="1">
      <protection locked="0"/>
    </xf>
    <xf numFmtId="0" fontId="3" fillId="2" borderId="0" xfId="0" applyFont="1" applyFill="1" applyBorder="1" applyAlignment="1" applyProtection="1">
      <alignment wrapText="1"/>
      <protection locked="0"/>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wrapText="1"/>
      <protection locked="0"/>
    </xf>
    <xf numFmtId="0" fontId="2"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protection locked="0"/>
    </xf>
    <xf numFmtId="0" fontId="3" fillId="2" borderId="0" xfId="0" applyFont="1" applyFill="1" applyBorder="1" applyAlignment="1" applyProtection="1">
      <alignment horizontal="left" wrapText="1"/>
      <protection locked="0"/>
    </xf>
    <xf numFmtId="165" fontId="2" fillId="2" borderId="0" xfId="0" applyNumberFormat="1" applyFont="1" applyFill="1" applyBorder="1" applyProtection="1">
      <protection locked="0"/>
    </xf>
    <xf numFmtId="165" fontId="3" fillId="2" borderId="0" xfId="0" applyNumberFormat="1" applyFont="1" applyFill="1" applyBorder="1" applyProtection="1">
      <protection locked="0"/>
    </xf>
    <xf numFmtId="0" fontId="2" fillId="2" borderId="0" xfId="0" applyFont="1" applyFill="1" applyBorder="1" applyAlignment="1" applyProtection="1">
      <alignment horizontal="left" vertical="center" wrapText="1"/>
      <protection locked="0"/>
    </xf>
    <xf numFmtId="0" fontId="3" fillId="0" borderId="11" xfId="0" applyFont="1" applyFill="1" applyBorder="1" applyAlignment="1">
      <alignment horizontal="center"/>
    </xf>
    <xf numFmtId="9" fontId="2" fillId="2" borderId="0" xfId="1" applyFont="1" applyFill="1" applyAlignment="1">
      <alignment horizontal="left"/>
    </xf>
    <xf numFmtId="0" fontId="3" fillId="2" borderId="40" xfId="0" applyFont="1" applyFill="1" applyBorder="1" applyAlignment="1">
      <alignment horizontal="center" vertical="center"/>
    </xf>
    <xf numFmtId="8" fontId="3" fillId="0" borderId="43" xfId="0" applyNumberFormat="1" applyFont="1" applyFill="1" applyBorder="1" applyAlignment="1">
      <alignment horizontal="center" wrapText="1"/>
    </xf>
    <xf numFmtId="10" fontId="2" fillId="2" borderId="1" xfId="0" applyNumberFormat="1" applyFont="1" applyFill="1" applyBorder="1" applyAlignment="1" applyProtection="1">
      <alignment horizontal="center"/>
      <protection locked="0"/>
    </xf>
    <xf numFmtId="10" fontId="2" fillId="2" borderId="30"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wrapText="1"/>
      <protection locked="0"/>
    </xf>
    <xf numFmtId="2" fontId="2" fillId="2" borderId="30" xfId="0" applyNumberFormat="1" applyFont="1" applyFill="1" applyBorder="1" applyAlignment="1" applyProtection="1">
      <alignment horizontal="center"/>
      <protection locked="0"/>
    </xf>
    <xf numFmtId="8" fontId="3" fillId="0" borderId="43" xfId="0" applyNumberFormat="1" applyFont="1" applyFill="1" applyBorder="1" applyAlignment="1">
      <alignment horizontal="center" vertical="center" wrapText="1"/>
    </xf>
    <xf numFmtId="0" fontId="3" fillId="2" borderId="44" xfId="0" applyFont="1" applyFill="1" applyBorder="1" applyAlignment="1">
      <alignment horizontal="center"/>
    </xf>
    <xf numFmtId="0" fontId="2" fillId="2" borderId="30"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left"/>
      <protection locked="0"/>
    </xf>
    <xf numFmtId="0" fontId="3" fillId="2" borderId="40"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wrapText="1"/>
    </xf>
    <xf numFmtId="164" fontId="2" fillId="2" borderId="0" xfId="2" applyNumberFormat="1" applyFont="1" applyFill="1" applyBorder="1" applyAlignment="1">
      <alignment vertical="center" wrapText="1"/>
    </xf>
    <xf numFmtId="9" fontId="2" fillId="2" borderId="0" xfId="1" applyFont="1" applyFill="1" applyBorder="1" applyAlignment="1">
      <alignment horizontal="center" vertical="center" wrapText="1"/>
    </xf>
    <xf numFmtId="0" fontId="3" fillId="2" borderId="60" xfId="0" applyFont="1" applyFill="1" applyBorder="1" applyAlignment="1">
      <alignment horizontal="center"/>
    </xf>
    <xf numFmtId="0" fontId="2" fillId="2" borderId="40" xfId="0" applyFont="1" applyFill="1" applyBorder="1" applyAlignment="1" applyProtection="1">
      <alignment horizontal="center"/>
      <protection locked="0"/>
    </xf>
    <xf numFmtId="0" fontId="2" fillId="0" borderId="40" xfId="0" applyFont="1" applyFill="1" applyBorder="1" applyProtection="1">
      <protection locked="0"/>
    </xf>
    <xf numFmtId="165" fontId="2" fillId="2" borderId="40" xfId="0" applyNumberFormat="1" applyFont="1" applyFill="1" applyBorder="1" applyAlignment="1" applyProtection="1">
      <alignment horizontal="center"/>
      <protection locked="0"/>
    </xf>
    <xf numFmtId="0" fontId="3" fillId="2" borderId="41"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wrapText="1"/>
      <protection locked="0"/>
    </xf>
    <xf numFmtId="0" fontId="2" fillId="2" borderId="36" xfId="0" applyFont="1" applyFill="1" applyBorder="1" applyAlignment="1" applyProtection="1">
      <alignment horizontal="left" wrapText="1"/>
      <protection locked="0"/>
    </xf>
    <xf numFmtId="44" fontId="2" fillId="2" borderId="20" xfId="2" applyFont="1" applyFill="1" applyBorder="1" applyAlignment="1">
      <alignment horizontal="center"/>
    </xf>
    <xf numFmtId="2" fontId="2" fillId="2" borderId="12" xfId="0" applyNumberFormat="1" applyFont="1" applyFill="1" applyBorder="1" applyAlignment="1" applyProtection="1">
      <alignment horizontal="center"/>
      <protection locked="0"/>
    </xf>
    <xf numFmtId="8" fontId="2" fillId="2" borderId="12" xfId="0" applyNumberFormat="1" applyFont="1" applyFill="1" applyBorder="1" applyAlignment="1" applyProtection="1">
      <alignment horizontal="center"/>
      <protection locked="0"/>
    </xf>
    <xf numFmtId="165" fontId="3" fillId="2" borderId="11" xfId="0" applyNumberFormat="1" applyFont="1" applyFill="1" applyBorder="1" applyAlignment="1">
      <alignment horizontal="right"/>
    </xf>
    <xf numFmtId="165" fontId="2" fillId="2" borderId="58" xfId="0" applyNumberFormat="1" applyFont="1" applyFill="1" applyBorder="1" applyAlignment="1" applyProtection="1">
      <alignment horizontal="right"/>
      <protection locked="0"/>
    </xf>
    <xf numFmtId="165" fontId="2" fillId="0" borderId="40" xfId="0" applyNumberFormat="1" applyFont="1" applyFill="1" applyBorder="1" applyAlignment="1" applyProtection="1">
      <alignment horizontal="right"/>
      <protection locked="0"/>
    </xf>
    <xf numFmtId="165" fontId="2" fillId="0" borderId="1" xfId="0" applyNumberFormat="1" applyFont="1" applyFill="1" applyBorder="1" applyAlignment="1" applyProtection="1">
      <alignment horizontal="right"/>
      <protection locked="0"/>
    </xf>
    <xf numFmtId="0" fontId="3" fillId="2" borderId="40" xfId="0" applyFont="1" applyFill="1" applyBorder="1" applyAlignment="1">
      <alignment horizontal="center"/>
    </xf>
    <xf numFmtId="168" fontId="2" fillId="2" borderId="1" xfId="2" applyNumberFormat="1" applyFont="1" applyFill="1" applyBorder="1" applyAlignment="1" applyProtection="1">
      <alignment horizontal="center"/>
      <protection locked="0"/>
    </xf>
    <xf numFmtId="168" fontId="2" fillId="2" borderId="58" xfId="2" applyNumberFormat="1" applyFont="1" applyFill="1" applyBorder="1" applyAlignment="1" applyProtection="1">
      <alignment horizontal="center"/>
      <protection locked="0"/>
    </xf>
    <xf numFmtId="0" fontId="2" fillId="2" borderId="12" xfId="0" applyFont="1" applyFill="1" applyBorder="1" applyAlignment="1" applyProtection="1">
      <alignment vertical="top" wrapText="1"/>
      <protection locked="0"/>
    </xf>
    <xf numFmtId="0" fontId="12" fillId="2" borderId="0" xfId="0" applyFont="1" applyFill="1" applyAlignment="1">
      <alignment vertical="center"/>
    </xf>
    <xf numFmtId="0" fontId="12" fillId="2" borderId="0" xfId="0" applyFont="1" applyFill="1"/>
    <xf numFmtId="5" fontId="12" fillId="3" borderId="2" xfId="4" applyNumberFormat="1" applyFont="1" applyFill="1" applyBorder="1" applyAlignment="1">
      <alignment vertical="top"/>
    </xf>
    <xf numFmtId="5" fontId="12" fillId="3" borderId="0" xfId="4" applyNumberFormat="1" applyFont="1" applyFill="1" applyBorder="1"/>
    <xf numFmtId="5" fontId="12" fillId="3" borderId="0" xfId="4" applyNumberFormat="1" applyFont="1" applyFill="1" applyBorder="1" applyAlignment="1">
      <alignment vertical="center"/>
    </xf>
    <xf numFmtId="5" fontId="12" fillId="3" borderId="63" xfId="4" applyNumberFormat="1" applyFont="1" applyFill="1" applyBorder="1"/>
    <xf numFmtId="5" fontId="12" fillId="3" borderId="2" xfId="4" applyNumberFormat="1" applyFont="1" applyFill="1" applyBorder="1"/>
    <xf numFmtId="5" fontId="14" fillId="0" borderId="0" xfId="4" applyNumberFormat="1" applyFont="1"/>
    <xf numFmtId="5" fontId="14" fillId="0" borderId="61" xfId="4" applyNumberFormat="1" applyFont="1" applyBorder="1"/>
    <xf numFmtId="5" fontId="12" fillId="3" borderId="0" xfId="4" applyNumberFormat="1" applyFont="1" applyFill="1" applyBorder="1" applyAlignment="1">
      <alignment vertical="top"/>
    </xf>
    <xf numFmtId="5" fontId="12" fillId="2" borderId="0" xfId="4" applyNumberFormat="1" applyFont="1" applyFill="1" applyBorder="1" applyProtection="1">
      <protection locked="0"/>
    </xf>
    <xf numFmtId="5" fontId="12" fillId="2" borderId="0" xfId="4" applyNumberFormat="1" applyFont="1" applyFill="1" applyBorder="1" applyAlignment="1" applyProtection="1"/>
    <xf numFmtId="5" fontId="12" fillId="2" borderId="1" xfId="4" applyNumberFormat="1" applyFont="1" applyFill="1" applyBorder="1" applyProtection="1">
      <protection locked="0"/>
    </xf>
    <xf numFmtId="5" fontId="12" fillId="2" borderId="63" xfId="4" applyNumberFormat="1" applyFont="1" applyFill="1" applyBorder="1" applyProtection="1">
      <protection locked="0"/>
    </xf>
    <xf numFmtId="5" fontId="14" fillId="2" borderId="0" xfId="4" applyNumberFormat="1" applyFont="1" applyFill="1" applyBorder="1"/>
    <xf numFmtId="5" fontId="14" fillId="2" borderId="2" xfId="4" applyNumberFormat="1" applyFont="1" applyFill="1" applyBorder="1"/>
    <xf numFmtId="5" fontId="12" fillId="0" borderId="2" xfId="4" applyNumberFormat="1" applyFont="1" applyFill="1" applyBorder="1" applyAlignment="1" applyProtection="1">
      <alignment vertical="center"/>
      <protection locked="0"/>
    </xf>
    <xf numFmtId="5" fontId="12" fillId="3" borderId="1" xfId="4" applyNumberFormat="1" applyFont="1" applyFill="1" applyBorder="1" applyAlignment="1" applyProtection="1">
      <alignment vertical="center"/>
    </xf>
    <xf numFmtId="5" fontId="14" fillId="5" borderId="1" xfId="4" applyNumberFormat="1" applyFont="1" applyFill="1" applyBorder="1" applyAlignment="1">
      <alignment vertical="center"/>
    </xf>
    <xf numFmtId="0" fontId="13" fillId="2" borderId="0" xfId="0" applyFont="1" applyFill="1"/>
    <xf numFmtId="0" fontId="12" fillId="0" borderId="0" xfId="0" applyFont="1"/>
    <xf numFmtId="0" fontId="14" fillId="4" borderId="65" xfId="0" applyFont="1" applyFill="1" applyBorder="1" applyAlignment="1" applyProtection="1">
      <protection locked="0"/>
    </xf>
    <xf numFmtId="0" fontId="12" fillId="2" borderId="0" xfId="0" applyFont="1" applyFill="1" applyBorder="1"/>
    <xf numFmtId="0" fontId="14" fillId="4" borderId="57" xfId="0" applyFont="1" applyFill="1" applyBorder="1" applyAlignment="1" applyProtection="1">
      <protection locked="0"/>
    </xf>
    <xf numFmtId="0" fontId="14" fillId="4" borderId="0" xfId="0" applyFont="1" applyFill="1" applyBorder="1" applyAlignment="1" applyProtection="1">
      <protection locked="0"/>
    </xf>
    <xf numFmtId="0" fontId="14" fillId="0" borderId="5" xfId="0" applyFont="1" applyBorder="1" applyAlignment="1">
      <alignment horizontal="center"/>
    </xf>
    <xf numFmtId="0" fontId="14" fillId="2" borderId="0" xfId="0" applyFont="1" applyFill="1" applyAlignment="1"/>
    <xf numFmtId="0" fontId="14" fillId="2" borderId="0" xfId="0" applyFont="1" applyFill="1" applyBorder="1" applyAlignment="1">
      <alignment horizontal="center"/>
    </xf>
    <xf numFmtId="0" fontId="12" fillId="2" borderId="0" xfId="0" applyFont="1" applyFill="1" applyAlignment="1">
      <alignment vertical="top"/>
    </xf>
    <xf numFmtId="0" fontId="12" fillId="0" borderId="0" xfId="0" applyFont="1" applyAlignment="1">
      <alignment vertical="top"/>
    </xf>
    <xf numFmtId="0" fontId="14" fillId="2" borderId="64"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right"/>
    </xf>
    <xf numFmtId="0" fontId="14" fillId="2" borderId="0" xfId="0" applyFont="1" applyFill="1" applyBorder="1" applyAlignment="1">
      <alignment horizontal="center" vertical="top" wrapText="1"/>
    </xf>
    <xf numFmtId="0" fontId="14" fillId="2" borderId="0" xfId="0" applyFont="1" applyFill="1" applyBorder="1" applyAlignment="1">
      <alignment horizontal="center" vertical="center" wrapText="1"/>
    </xf>
    <xf numFmtId="0" fontId="14" fillId="2" borderId="0" xfId="0" applyFont="1" applyFill="1" applyAlignment="1">
      <alignment vertical="center"/>
    </xf>
    <xf numFmtId="5" fontId="12" fillId="5" borderId="1" xfId="0" applyNumberFormat="1" applyFont="1" applyFill="1" applyBorder="1" applyAlignment="1">
      <alignment vertical="center" wrapText="1"/>
    </xf>
    <xf numFmtId="0" fontId="12" fillId="0" borderId="0" xfId="0" applyFont="1" applyAlignment="1">
      <alignment vertical="center"/>
    </xf>
    <xf numFmtId="0" fontId="15" fillId="2" borderId="0" xfId="0" applyFont="1" applyFill="1" applyBorder="1" applyAlignment="1">
      <alignment horizontal="left" wrapText="1"/>
    </xf>
    <xf numFmtId="5" fontId="12" fillId="2" borderId="0" xfId="0" applyNumberFormat="1" applyFont="1" applyFill="1" applyBorder="1" applyAlignment="1">
      <alignment vertical="center" wrapText="1"/>
    </xf>
    <xf numFmtId="0" fontId="14" fillId="0" borderId="0" xfId="0" applyFont="1" applyBorder="1" applyAlignment="1">
      <alignment horizontal="center" wrapText="1"/>
    </xf>
    <xf numFmtId="0" fontId="14" fillId="2" borderId="0" xfId="0" applyFont="1" applyFill="1" applyBorder="1" applyAlignment="1">
      <alignment horizontal="center" wrapText="1"/>
    </xf>
    <xf numFmtId="0" fontId="16" fillId="0" borderId="0" xfId="0" applyFont="1" applyFill="1" applyAlignment="1">
      <alignment horizontal="center" wrapText="1"/>
    </xf>
    <xf numFmtId="0" fontId="12" fillId="2" borderId="62" xfId="0" applyFont="1" applyFill="1" applyBorder="1" applyAlignment="1">
      <alignment horizontal="left" wrapText="1"/>
    </xf>
    <xf numFmtId="0" fontId="14" fillId="2" borderId="64" xfId="0" applyFont="1" applyFill="1" applyBorder="1" applyAlignment="1">
      <alignment horizontal="center" wrapText="1"/>
    </xf>
    <xf numFmtId="0" fontId="14" fillId="2" borderId="62" xfId="0" applyFont="1" applyFill="1" applyBorder="1" applyAlignment="1">
      <alignment horizontal="right"/>
    </xf>
    <xf numFmtId="5" fontId="12" fillId="5" borderId="2" xfId="0" applyNumberFormat="1" applyFont="1" applyFill="1" applyBorder="1"/>
    <xf numFmtId="0" fontId="14" fillId="2" borderId="8" xfId="0" applyFont="1" applyFill="1" applyBorder="1" applyAlignment="1">
      <alignment horizontal="right"/>
    </xf>
    <xf numFmtId="0" fontId="14" fillId="0" borderId="3" xfId="0" applyFont="1" applyBorder="1" applyAlignment="1">
      <alignment vertical="center"/>
    </xf>
    <xf numFmtId="0" fontId="12" fillId="2" borderId="4" xfId="0" applyFont="1" applyFill="1" applyBorder="1"/>
    <xf numFmtId="0" fontId="14" fillId="0" borderId="62" xfId="0" applyFont="1" applyBorder="1" applyAlignment="1">
      <alignment vertical="center"/>
    </xf>
    <xf numFmtId="5" fontId="14" fillId="2" borderId="0" xfId="0" applyNumberFormat="1" applyFont="1" applyFill="1" applyBorder="1"/>
    <xf numFmtId="0" fontId="14" fillId="2" borderId="62" xfId="0" applyFont="1" applyFill="1" applyBorder="1"/>
    <xf numFmtId="0" fontId="12" fillId="2" borderId="62" xfId="0" applyFont="1" applyFill="1" applyBorder="1"/>
    <xf numFmtId="9" fontId="14" fillId="5" borderId="1" xfId="0" applyNumberFormat="1" applyFont="1" applyFill="1" applyBorder="1" applyAlignment="1" applyProtection="1">
      <alignment vertical="center"/>
      <protection locked="0"/>
    </xf>
    <xf numFmtId="9" fontId="12" fillId="0" borderId="0" xfId="0" applyNumberFormat="1" applyFont="1"/>
    <xf numFmtId="0" fontId="12" fillId="2" borderId="64" xfId="0" applyFont="1" applyFill="1" applyBorder="1"/>
    <xf numFmtId="0" fontId="11" fillId="2" borderId="0" xfId="0" applyFont="1" applyFill="1"/>
    <xf numFmtId="0" fontId="0" fillId="2" borderId="0" xfId="0" applyFill="1"/>
    <xf numFmtId="0" fontId="11" fillId="2" borderId="0" xfId="0" applyFont="1" applyFill="1" applyAlignment="1">
      <alignment vertical="top"/>
    </xf>
    <xf numFmtId="0" fontId="0" fillId="2" borderId="0" xfId="0" applyFill="1" applyAlignment="1">
      <alignment vertical="top"/>
    </xf>
    <xf numFmtId="0" fontId="0" fillId="2" borderId="0" xfId="0" applyFill="1" applyAlignment="1">
      <alignment wrapText="1"/>
    </xf>
    <xf numFmtId="0" fontId="18" fillId="2" borderId="0" xfId="0" applyFont="1" applyFill="1"/>
    <xf numFmtId="0" fontId="14" fillId="2" borderId="0" xfId="0" applyFont="1" applyFill="1" applyAlignment="1">
      <alignment vertical="top"/>
    </xf>
    <xf numFmtId="164" fontId="2" fillId="2" borderId="1" xfId="0" applyNumberFormat="1" applyFont="1" applyFill="1" applyBorder="1" applyAlignment="1" applyProtection="1">
      <alignment horizontal="right"/>
      <protection locked="0"/>
    </xf>
    <xf numFmtId="0" fontId="18" fillId="2" borderId="0" xfId="0" applyFont="1" applyFill="1" applyAlignment="1">
      <alignment horizontal="left"/>
    </xf>
    <xf numFmtId="0" fontId="0" fillId="2" borderId="0" xfId="0" applyFill="1" applyAlignment="1">
      <alignment horizontal="left"/>
    </xf>
    <xf numFmtId="165" fontId="0" fillId="2" borderId="0" xfId="0" applyNumberFormat="1" applyFill="1"/>
    <xf numFmtId="9" fontId="0" fillId="2" borderId="0" xfId="0" applyNumberFormat="1" applyFill="1"/>
    <xf numFmtId="5" fontId="14" fillId="3" borderId="1" xfId="0" applyNumberFormat="1" applyFont="1" applyFill="1" applyBorder="1" applyAlignment="1">
      <alignment vertical="center"/>
    </xf>
    <xf numFmtId="0" fontId="14" fillId="0" borderId="23" xfId="0" applyFont="1" applyFill="1" applyBorder="1" applyAlignment="1">
      <alignment horizontal="right"/>
    </xf>
    <xf numFmtId="0" fontId="14" fillId="0" borderId="50" xfId="0" applyFont="1" applyFill="1" applyBorder="1" applyAlignment="1">
      <alignment horizontal="right"/>
    </xf>
    <xf numFmtId="0" fontId="14" fillId="0" borderId="24" xfId="0" applyFont="1" applyFill="1" applyBorder="1" applyAlignment="1">
      <alignment horizontal="right"/>
    </xf>
    <xf numFmtId="0" fontId="20" fillId="2" borderId="0" xfId="0" applyFont="1" applyFill="1" applyBorder="1" applyAlignment="1">
      <alignment horizontal="left" vertical="center" wrapText="1"/>
    </xf>
    <xf numFmtId="44" fontId="21" fillId="2" borderId="0" xfId="0" applyNumberFormat="1" applyFont="1" applyFill="1" applyBorder="1" applyAlignment="1">
      <alignment vertical="center"/>
    </xf>
    <xf numFmtId="0" fontId="23" fillId="2" borderId="46" xfId="0" applyFont="1" applyFill="1" applyBorder="1" applyAlignment="1">
      <alignment vertical="center"/>
    </xf>
    <xf numFmtId="9" fontId="23" fillId="2" borderId="69" xfId="1" applyFont="1" applyFill="1" applyBorder="1" applyAlignment="1" applyProtection="1">
      <alignment horizontal="center" vertical="center"/>
      <protection locked="0"/>
    </xf>
    <xf numFmtId="0" fontId="23" fillId="2" borderId="27" xfId="0" applyFont="1" applyFill="1" applyBorder="1" applyAlignment="1">
      <alignment vertical="center"/>
    </xf>
    <xf numFmtId="44" fontId="23" fillId="2" borderId="36" xfId="0" applyNumberFormat="1" applyFont="1" applyFill="1" applyBorder="1" applyAlignment="1" applyProtection="1">
      <alignment vertical="center"/>
      <protection locked="0"/>
    </xf>
    <xf numFmtId="44" fontId="23" fillId="2" borderId="36" xfId="0" applyNumberFormat="1" applyFont="1" applyFill="1" applyBorder="1" applyAlignment="1">
      <alignment vertical="center"/>
    </xf>
    <xf numFmtId="0" fontId="27" fillId="4" borderId="29" xfId="0" applyFont="1" applyFill="1" applyBorder="1" applyAlignment="1">
      <alignment horizontal="left" vertical="center" wrapText="1"/>
    </xf>
    <xf numFmtId="44" fontId="27" fillId="4" borderId="42" xfId="0" applyNumberFormat="1" applyFont="1" applyFill="1" applyBorder="1" applyAlignment="1">
      <alignment vertical="center"/>
    </xf>
    <xf numFmtId="0" fontId="28" fillId="2" borderId="0" xfId="0" applyFont="1" applyFill="1"/>
    <xf numFmtId="0" fontId="11" fillId="2" borderId="19" xfId="0" applyFont="1" applyFill="1" applyBorder="1"/>
    <xf numFmtId="0" fontId="0" fillId="2" borderId="19" xfId="0" applyFill="1" applyBorder="1"/>
    <xf numFmtId="0" fontId="11" fillId="2" borderId="0" xfId="0" applyFont="1" applyFill="1" applyBorder="1"/>
    <xf numFmtId="0" fontId="0" fillId="2" borderId="0" xfId="0" applyFill="1" applyBorder="1"/>
    <xf numFmtId="0" fontId="29" fillId="2" borderId="0" xfId="0" applyFont="1" applyFill="1"/>
    <xf numFmtId="0" fontId="3" fillId="2" borderId="40" xfId="0" applyNumberFormat="1" applyFont="1" applyFill="1" applyBorder="1" applyAlignment="1">
      <alignment horizontal="center" wrapText="1"/>
    </xf>
    <xf numFmtId="2" fontId="2" fillId="2" borderId="1" xfId="0" applyNumberFormat="1" applyFont="1" applyFill="1" applyBorder="1" applyAlignment="1" applyProtection="1">
      <alignment horizontal="center"/>
      <protection locked="0"/>
    </xf>
    <xf numFmtId="2" fontId="2" fillId="2" borderId="58" xfId="0" applyNumberFormat="1" applyFont="1" applyFill="1" applyBorder="1" applyAlignment="1" applyProtection="1">
      <alignment horizontal="center"/>
      <protection locked="0"/>
    </xf>
    <xf numFmtId="2" fontId="2" fillId="2" borderId="40" xfId="0" applyNumberFormat="1" applyFont="1" applyFill="1" applyBorder="1" applyAlignment="1" applyProtection="1">
      <alignment horizontal="center"/>
      <protection locked="0"/>
    </xf>
    <xf numFmtId="0" fontId="2" fillId="2" borderId="52"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2" xfId="0" applyFont="1" applyFill="1" applyBorder="1" applyAlignment="1" applyProtection="1">
      <alignment horizontal="left" wrapText="1"/>
      <protection locked="0"/>
    </xf>
    <xf numFmtId="0" fontId="2" fillId="2" borderId="3" xfId="0" applyFont="1" applyFill="1" applyBorder="1" applyAlignment="1" applyProtection="1">
      <alignment horizontal="left" wrapText="1"/>
      <protection locked="0"/>
    </xf>
    <xf numFmtId="0" fontId="3" fillId="2" borderId="9"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11" xfId="0" applyFont="1" applyFill="1" applyBorder="1" applyAlignment="1">
      <alignment horizontal="justify" vertical="top" wrapText="1"/>
    </xf>
    <xf numFmtId="0" fontId="2" fillId="2" borderId="1"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3" fillId="2" borderId="33" xfId="0" applyFont="1" applyFill="1" applyBorder="1" applyAlignment="1">
      <alignment horizontal="center"/>
    </xf>
    <xf numFmtId="0" fontId="3" fillId="2" borderId="35" xfId="0" applyFont="1" applyFill="1" applyBorder="1" applyAlignment="1">
      <alignment horizontal="center"/>
    </xf>
    <xf numFmtId="0" fontId="3" fillId="2" borderId="40" xfId="0" applyFont="1" applyFill="1" applyBorder="1" applyAlignment="1">
      <alignment horizontal="center"/>
    </xf>
    <xf numFmtId="2" fontId="2" fillId="2" borderId="3" xfId="0" applyNumberFormat="1" applyFont="1" applyFill="1" applyBorder="1" applyAlignment="1" applyProtection="1">
      <alignment horizontal="center"/>
      <protection locked="0"/>
    </xf>
    <xf numFmtId="2" fontId="2" fillId="2" borderId="2" xfId="0" applyNumberFormat="1" applyFont="1" applyFill="1" applyBorder="1" applyAlignment="1" applyProtection="1">
      <alignment horizontal="center"/>
      <protection locked="0"/>
    </xf>
    <xf numFmtId="2" fontId="2" fillId="2" borderId="31" xfId="0" applyNumberFormat="1" applyFont="1" applyFill="1" applyBorder="1" applyAlignment="1" applyProtection="1">
      <alignment horizontal="center"/>
      <protection locked="0"/>
    </xf>
    <xf numFmtId="2" fontId="2" fillId="2" borderId="37" xfId="0" applyNumberFormat="1" applyFont="1" applyFill="1" applyBorder="1" applyAlignment="1" applyProtection="1">
      <alignment horizontal="center"/>
      <protection locked="0"/>
    </xf>
    <xf numFmtId="0" fontId="3" fillId="2" borderId="39" xfId="0" applyFont="1" applyFill="1" applyBorder="1" applyAlignment="1">
      <alignment horizontal="center"/>
    </xf>
    <xf numFmtId="0" fontId="2" fillId="2" borderId="40" xfId="0" applyFont="1" applyFill="1" applyBorder="1" applyAlignment="1">
      <alignment horizontal="center"/>
    </xf>
    <xf numFmtId="0" fontId="3" fillId="2" borderId="47" xfId="0" applyFont="1" applyFill="1" applyBorder="1" applyAlignment="1">
      <alignment horizontal="center"/>
    </xf>
    <xf numFmtId="0" fontId="3" fillId="2" borderId="26" xfId="0" applyFont="1" applyFill="1" applyBorder="1" applyAlignment="1">
      <alignment horizontal="center"/>
    </xf>
    <xf numFmtId="0" fontId="3" fillId="2" borderId="54" xfId="0" applyFont="1" applyFill="1" applyBorder="1" applyAlignment="1">
      <alignment horizontal="center"/>
    </xf>
    <xf numFmtId="0" fontId="2" fillId="2" borderId="52"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applyAlignment="1" applyProtection="1">
      <alignment horizontal="center"/>
      <protection locked="0"/>
    </xf>
    <xf numFmtId="8" fontId="2" fillId="2" borderId="52" xfId="0" applyNumberFormat="1" applyFont="1" applyFill="1" applyBorder="1" applyAlignment="1" applyProtection="1">
      <alignment horizontal="left" wrapText="1"/>
      <protection locked="0"/>
    </xf>
    <xf numFmtId="8" fontId="2" fillId="2" borderId="4" xfId="0" applyNumberFormat="1" applyFont="1" applyFill="1" applyBorder="1" applyAlignment="1" applyProtection="1">
      <alignment horizontal="left" wrapText="1"/>
      <protection locked="0"/>
    </xf>
    <xf numFmtId="8" fontId="2" fillId="2" borderId="2" xfId="0" applyNumberFormat="1" applyFont="1" applyFill="1" applyBorder="1" applyAlignment="1" applyProtection="1">
      <alignment horizontal="left" wrapText="1"/>
      <protection locked="0"/>
    </xf>
    <xf numFmtId="0" fontId="2" fillId="2" borderId="3"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 fillId="2" borderId="27"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2" fillId="2" borderId="58" xfId="0" applyFont="1" applyFill="1" applyBorder="1" applyAlignment="1" applyProtection="1">
      <alignment horizontal="center"/>
      <protection locked="0"/>
    </xf>
    <xf numFmtId="0" fontId="2" fillId="2" borderId="30" xfId="0" applyFont="1" applyFill="1" applyBorder="1" applyAlignment="1" applyProtection="1">
      <alignment horizontal="left"/>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 fillId="2" borderId="31"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3" fillId="3" borderId="13" xfId="0" applyFont="1" applyFill="1" applyBorder="1" applyAlignment="1">
      <alignment horizontal="justify" vertical="top" wrapText="1"/>
    </xf>
    <xf numFmtId="0" fontId="2" fillId="3" borderId="14" xfId="0" applyFont="1" applyFill="1" applyBorder="1" applyAlignment="1">
      <alignment horizontal="justify" vertical="top" wrapText="1"/>
    </xf>
    <xf numFmtId="0" fontId="2" fillId="3" borderId="15" xfId="0" applyFont="1" applyFill="1" applyBorder="1" applyAlignment="1">
      <alignment horizontal="justify" vertical="top" wrapText="1"/>
    </xf>
    <xf numFmtId="0" fontId="2" fillId="3" borderId="18"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2" borderId="5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2" borderId="52" xfId="0" applyFont="1" applyFill="1" applyBorder="1" applyAlignment="1">
      <alignment horizontal="right"/>
    </xf>
    <xf numFmtId="0" fontId="3" fillId="2" borderId="56" xfId="0" applyFont="1" applyFill="1" applyBorder="1" applyAlignment="1">
      <alignment horizontal="right"/>
    </xf>
    <xf numFmtId="0" fontId="3" fillId="2" borderId="25" xfId="0" applyFont="1" applyFill="1" applyBorder="1" applyAlignment="1">
      <alignment horizontal="center"/>
    </xf>
    <xf numFmtId="0" fontId="2" fillId="2" borderId="0" xfId="0" applyFont="1" applyFill="1" applyBorder="1" applyAlignment="1">
      <alignment horizontal="left" wrapText="1"/>
    </xf>
    <xf numFmtId="8" fontId="2" fillId="2" borderId="51" xfId="0" applyNumberFormat="1" applyFont="1" applyFill="1" applyBorder="1" applyAlignment="1" applyProtection="1">
      <alignment horizontal="left" wrapText="1"/>
      <protection locked="0"/>
    </xf>
    <xf numFmtId="8" fontId="2" fillId="2" borderId="48" xfId="0" applyNumberFormat="1" applyFont="1" applyFill="1" applyBorder="1" applyAlignment="1" applyProtection="1">
      <alignment horizontal="left" wrapText="1"/>
      <protection locked="0"/>
    </xf>
    <xf numFmtId="8" fontId="2" fillId="2" borderId="37" xfId="0" applyNumberFormat="1" applyFont="1" applyFill="1" applyBorder="1" applyAlignment="1" applyProtection="1">
      <alignment horizontal="left" wrapText="1"/>
      <protection locked="0"/>
    </xf>
    <xf numFmtId="0" fontId="3" fillId="0" borderId="51" xfId="0" applyFont="1" applyFill="1" applyBorder="1" applyAlignment="1">
      <alignment horizontal="left" indent="2"/>
    </xf>
    <xf numFmtId="0" fontId="3" fillId="0" borderId="57" xfId="0" applyFont="1" applyFill="1" applyBorder="1" applyAlignment="1">
      <alignment horizontal="left" indent="2"/>
    </xf>
    <xf numFmtId="0" fontId="2" fillId="2" borderId="29" xfId="0" applyFont="1" applyFill="1" applyBorder="1" applyAlignment="1" applyProtection="1">
      <alignment horizontal="left"/>
      <protection locked="0"/>
    </xf>
    <xf numFmtId="0" fontId="3" fillId="2" borderId="9" xfId="0" applyFont="1" applyFill="1" applyBorder="1" applyAlignment="1">
      <alignment horizontal="center"/>
    </xf>
    <xf numFmtId="0" fontId="3" fillId="2" borderId="38" xfId="0" applyFont="1" applyFill="1" applyBorder="1" applyAlignment="1">
      <alignment horizontal="center"/>
    </xf>
    <xf numFmtId="0" fontId="2" fillId="2" borderId="3" xfId="0" applyNumberFormat="1" applyFont="1" applyFill="1" applyBorder="1" applyAlignment="1" applyProtection="1">
      <alignment horizontal="center"/>
      <protection locked="0"/>
    </xf>
    <xf numFmtId="0" fontId="2" fillId="2" borderId="2" xfId="0" applyNumberFormat="1" applyFont="1" applyFill="1" applyBorder="1" applyAlignment="1" applyProtection="1">
      <alignment horizontal="center"/>
      <protection locked="0"/>
    </xf>
    <xf numFmtId="0" fontId="2" fillId="2" borderId="2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2" fillId="3" borderId="16" xfId="0" applyFont="1" applyFill="1" applyBorder="1" applyAlignment="1">
      <alignment horizontal="justify" vertical="top" wrapText="1"/>
    </xf>
    <xf numFmtId="0" fontId="2" fillId="3" borderId="0" xfId="0" applyFont="1" applyFill="1" applyBorder="1" applyAlignment="1">
      <alignment horizontal="justify" vertical="top" wrapText="1"/>
    </xf>
    <xf numFmtId="0" fontId="2" fillId="3" borderId="17" xfId="0" applyFont="1" applyFill="1" applyBorder="1" applyAlignment="1">
      <alignment horizontal="justify" vertical="top" wrapText="1"/>
    </xf>
    <xf numFmtId="0" fontId="2" fillId="2" borderId="27"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53" xfId="0" applyFont="1" applyFill="1" applyBorder="1" applyAlignment="1" applyProtection="1">
      <alignment horizontal="center"/>
      <protection locked="0"/>
    </xf>
    <xf numFmtId="0" fontId="3" fillId="2" borderId="9" xfId="0" applyFont="1" applyFill="1" applyBorder="1" applyAlignment="1">
      <alignment horizontal="right"/>
    </xf>
    <xf numFmtId="0" fontId="3" fillId="2" borderId="10" xfId="0" applyFont="1" applyFill="1" applyBorder="1" applyAlignment="1">
      <alignment horizontal="right"/>
    </xf>
    <xf numFmtId="0" fontId="3" fillId="2" borderId="0" xfId="0" applyFont="1" applyFill="1" applyAlignment="1"/>
    <xf numFmtId="0" fontId="2" fillId="2" borderId="3" xfId="0" applyFont="1" applyFill="1" applyBorder="1" applyAlignment="1" applyProtection="1">
      <alignment horizontal="left" wrapText="1"/>
      <protection locked="0"/>
    </xf>
    <xf numFmtId="0" fontId="3" fillId="2" borderId="47" xfId="0" applyFont="1" applyFill="1" applyBorder="1" applyAlignment="1">
      <alignment horizontal="center" vertical="center"/>
    </xf>
    <xf numFmtId="0" fontId="2" fillId="2" borderId="31" xfId="0" applyFont="1" applyFill="1" applyBorder="1" applyAlignment="1" applyProtection="1">
      <alignment horizontal="left" wrapText="1"/>
      <protection locked="0"/>
    </xf>
    <xf numFmtId="0" fontId="2" fillId="2" borderId="48" xfId="0" applyFont="1" applyFill="1" applyBorder="1" applyAlignment="1" applyProtection="1">
      <alignment horizontal="left" wrapText="1"/>
      <protection locked="0"/>
    </xf>
    <xf numFmtId="0" fontId="2" fillId="2" borderId="33"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3" fillId="3" borderId="13" xfId="0" applyFont="1" applyFill="1" applyBorder="1" applyAlignment="1">
      <alignment vertical="top" wrapText="1"/>
    </xf>
    <xf numFmtId="0" fontId="2" fillId="3" borderId="14" xfId="0" applyFont="1" applyFill="1" applyBorder="1" applyAlignment="1">
      <alignment vertical="top" wrapText="1"/>
    </xf>
    <xf numFmtId="0" fontId="2" fillId="3" borderId="15" xfId="0" applyFont="1" applyFill="1" applyBorder="1" applyAlignment="1">
      <alignment vertical="top" wrapText="1"/>
    </xf>
    <xf numFmtId="0" fontId="2" fillId="3" borderId="18" xfId="0" applyFont="1" applyFill="1" applyBorder="1" applyAlignment="1">
      <alignment vertical="top" wrapText="1"/>
    </xf>
    <xf numFmtId="0" fontId="2" fillId="3" borderId="19" xfId="0" applyFont="1" applyFill="1" applyBorder="1" applyAlignment="1">
      <alignment vertical="top" wrapText="1"/>
    </xf>
    <xf numFmtId="0" fontId="2" fillId="3" borderId="20" xfId="0" applyFont="1" applyFill="1" applyBorder="1" applyAlignment="1">
      <alignment vertical="top" wrapText="1"/>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2" fillId="2" borderId="52"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10" fontId="2" fillId="2" borderId="31" xfId="1" applyNumberFormat="1" applyFont="1" applyFill="1" applyBorder="1" applyAlignment="1" applyProtection="1">
      <alignment horizontal="center" wrapText="1"/>
      <protection locked="0"/>
    </xf>
    <xf numFmtId="10" fontId="2" fillId="2" borderId="48" xfId="1" applyNumberFormat="1" applyFont="1" applyFill="1" applyBorder="1" applyAlignment="1" applyProtection="1">
      <alignment horizontal="center" wrapText="1"/>
      <protection locked="0"/>
    </xf>
    <xf numFmtId="0" fontId="3" fillId="2" borderId="55" xfId="0" applyFont="1" applyFill="1" applyBorder="1" applyAlignment="1">
      <alignment horizontal="center"/>
    </xf>
    <xf numFmtId="10" fontId="2" fillId="2" borderId="3" xfId="1" applyNumberFormat="1" applyFont="1" applyFill="1" applyBorder="1" applyAlignment="1" applyProtection="1">
      <alignment horizontal="center" wrapText="1"/>
      <protection locked="0"/>
    </xf>
    <xf numFmtId="10" fontId="2" fillId="2" borderId="2" xfId="1" applyNumberFormat="1" applyFont="1" applyFill="1" applyBorder="1" applyAlignment="1" applyProtection="1">
      <alignment horizontal="center" wrapText="1"/>
      <protection locked="0"/>
    </xf>
    <xf numFmtId="0" fontId="2" fillId="2" borderId="52" xfId="0" applyFont="1" applyFill="1" applyBorder="1" applyAlignment="1" applyProtection="1">
      <alignment horizontal="center" wrapText="1"/>
      <protection locked="0"/>
    </xf>
    <xf numFmtId="0" fontId="3" fillId="2" borderId="54" xfId="0" applyFont="1" applyFill="1" applyBorder="1" applyAlignment="1">
      <alignment horizontal="center" vertical="center"/>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0" xfId="0" applyFont="1" applyFill="1" applyBorder="1" applyAlignment="1">
      <alignment horizontal="left" vertical="top" wrapText="1"/>
    </xf>
    <xf numFmtId="10" fontId="2" fillId="2" borderId="4" xfId="1" applyNumberFormat="1" applyFont="1" applyFill="1" applyBorder="1" applyAlignment="1" applyProtection="1">
      <alignment horizontal="center" wrapText="1"/>
      <protection locked="0"/>
    </xf>
    <xf numFmtId="0" fontId="3" fillId="0" borderId="0" xfId="0"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2" fillId="2" borderId="29"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wrapText="1"/>
      <protection locked="0"/>
    </xf>
    <xf numFmtId="0" fontId="2" fillId="2" borderId="37" xfId="0" applyFont="1" applyFill="1" applyBorder="1" applyAlignment="1" applyProtection="1">
      <alignment horizontal="center" wrapText="1"/>
      <protection locked="0"/>
    </xf>
    <xf numFmtId="0" fontId="2" fillId="2" borderId="32"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9" xfId="0" applyFont="1" applyFill="1" applyBorder="1" applyAlignment="1">
      <alignment horizontal="right"/>
    </xf>
    <xf numFmtId="0" fontId="3" fillId="2" borderId="31" xfId="0" applyFont="1" applyFill="1" applyBorder="1" applyAlignment="1">
      <alignment horizontal="right"/>
    </xf>
    <xf numFmtId="0" fontId="3" fillId="2" borderId="44" xfId="0" applyFont="1" applyFill="1" applyBorder="1" applyAlignment="1">
      <alignment horizontal="center"/>
    </xf>
    <xf numFmtId="0" fontId="3" fillId="2" borderId="59" xfId="0" applyFont="1" applyFill="1" applyBorder="1" applyAlignment="1">
      <alignment horizontal="center"/>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3" fillId="2" borderId="11" xfId="0" applyFont="1" applyFill="1" applyBorder="1" applyAlignment="1">
      <alignment horizontal="right"/>
    </xf>
    <xf numFmtId="0" fontId="3" fillId="0" borderId="52" xfId="0" applyFont="1" applyFill="1" applyBorder="1" applyAlignment="1">
      <alignment horizontal="left" indent="2"/>
    </xf>
    <xf numFmtId="0" fontId="3" fillId="0" borderId="56" xfId="0" applyFont="1" applyFill="1" applyBorder="1" applyAlignment="1">
      <alignment horizontal="left" indent="2"/>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justify" vertical="top" wrapText="1"/>
    </xf>
    <xf numFmtId="0" fontId="3" fillId="0" borderId="52" xfId="0" applyFont="1" applyFill="1" applyBorder="1" applyAlignment="1">
      <alignment horizontal="left"/>
    </xf>
    <xf numFmtId="0" fontId="3" fillId="0" borderId="56" xfId="0" applyFont="1" applyFill="1" applyBorder="1" applyAlignment="1">
      <alignment horizontal="left"/>
    </xf>
    <xf numFmtId="0" fontId="3" fillId="2" borderId="39" xfId="0" applyFont="1" applyFill="1" applyBorder="1" applyAlignment="1">
      <alignment horizontal="right"/>
    </xf>
    <xf numFmtId="0" fontId="3" fillId="2" borderId="47" xfId="0" applyFont="1" applyFill="1" applyBorder="1" applyAlignment="1">
      <alignment horizontal="right"/>
    </xf>
    <xf numFmtId="0" fontId="10" fillId="2" borderId="0" xfId="0" applyFont="1" applyFill="1" applyBorder="1" applyAlignment="1">
      <alignment horizontal="center" vertical="center" wrapText="1"/>
    </xf>
    <xf numFmtId="0" fontId="3" fillId="3" borderId="1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7" xfId="0" applyFont="1" applyFill="1" applyBorder="1" applyAlignment="1">
      <alignment horizontal="left" vertical="top" wrapText="1"/>
    </xf>
    <xf numFmtId="0" fontId="2" fillId="3" borderId="13" xfId="0" applyNumberFormat="1" applyFont="1" applyFill="1" applyBorder="1" applyAlignment="1">
      <alignment horizontal="left" vertical="center" wrapText="1"/>
    </xf>
    <xf numFmtId="0" fontId="2" fillId="3" borderId="14" xfId="0" applyNumberFormat="1" applyFont="1" applyFill="1" applyBorder="1" applyAlignment="1">
      <alignment horizontal="left" vertical="center" wrapText="1"/>
    </xf>
    <xf numFmtId="0" fontId="2" fillId="3" borderId="15" xfId="0" applyNumberFormat="1" applyFont="1" applyFill="1" applyBorder="1" applyAlignment="1">
      <alignment horizontal="left" vertical="center" wrapText="1"/>
    </xf>
    <xf numFmtId="0" fontId="2" fillId="3" borderId="16"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wrapText="1"/>
    </xf>
    <xf numFmtId="0" fontId="2" fillId="3" borderId="17" xfId="0" applyNumberFormat="1" applyFont="1" applyFill="1" applyBorder="1" applyAlignment="1">
      <alignment horizontal="left" vertical="center" wrapText="1"/>
    </xf>
    <xf numFmtId="0" fontId="2" fillId="3" borderId="18" xfId="0" applyNumberFormat="1" applyFont="1" applyFill="1" applyBorder="1" applyAlignment="1">
      <alignment horizontal="left" vertical="center" wrapText="1"/>
    </xf>
    <xf numFmtId="0" fontId="2" fillId="3" borderId="19" xfId="0" applyNumberFormat="1" applyFont="1" applyFill="1" applyBorder="1" applyAlignment="1">
      <alignment horizontal="left" vertical="center" wrapText="1"/>
    </xf>
    <xf numFmtId="0" fontId="2" fillId="3" borderId="20" xfId="0" applyNumberFormat="1" applyFont="1" applyFill="1" applyBorder="1" applyAlignment="1">
      <alignment horizontal="left" vertical="center" wrapText="1"/>
    </xf>
    <xf numFmtId="0" fontId="2" fillId="2" borderId="31" xfId="0" applyNumberFormat="1" applyFont="1" applyFill="1" applyBorder="1" applyAlignment="1" applyProtection="1">
      <alignment horizontal="center"/>
      <protection locked="0"/>
    </xf>
    <xf numFmtId="0" fontId="2" fillId="2" borderId="37" xfId="0" applyNumberFormat="1" applyFont="1" applyFill="1" applyBorder="1" applyAlignment="1" applyProtection="1">
      <alignment horizontal="center"/>
      <protection locked="0"/>
    </xf>
    <xf numFmtId="0" fontId="2" fillId="2" borderId="39"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protection locked="0"/>
    </xf>
    <xf numFmtId="0" fontId="2" fillId="2" borderId="48"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51" xfId="0" applyFont="1" applyFill="1" applyBorder="1" applyAlignment="1" applyProtection="1">
      <alignment wrapText="1"/>
      <protection locked="0"/>
    </xf>
    <xf numFmtId="0" fontId="2" fillId="2" borderId="48" xfId="0" applyFont="1" applyFill="1" applyBorder="1" applyAlignment="1" applyProtection="1">
      <alignment wrapText="1"/>
      <protection locked="0"/>
    </xf>
    <xf numFmtId="0" fontId="3" fillId="2" borderId="18" xfId="0" applyFont="1" applyFill="1" applyBorder="1" applyAlignment="1">
      <alignment horizontal="left"/>
    </xf>
    <xf numFmtId="0" fontId="3" fillId="2" borderId="53" xfId="0" applyFont="1" applyFill="1" applyBorder="1" applyAlignment="1">
      <alignment horizontal="left"/>
    </xf>
    <xf numFmtId="0" fontId="2" fillId="2" borderId="51" xfId="0" applyFont="1" applyFill="1" applyBorder="1" applyAlignment="1" applyProtection="1">
      <alignment horizontal="left" wrapText="1"/>
      <protection locked="0"/>
    </xf>
    <xf numFmtId="0" fontId="2" fillId="2" borderId="37" xfId="0" applyFont="1" applyFill="1" applyBorder="1" applyAlignment="1" applyProtection="1">
      <alignment horizontal="left" wrapText="1"/>
      <protection locked="0"/>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34" xfId="0" applyFont="1" applyFill="1" applyBorder="1" applyAlignment="1">
      <alignment horizontal="center"/>
    </xf>
    <xf numFmtId="2" fontId="2" fillId="2" borderId="3" xfId="0" applyNumberFormat="1" applyFont="1" applyFill="1" applyBorder="1" applyAlignment="1" applyProtection="1">
      <alignment horizontal="center" wrapText="1"/>
      <protection locked="0"/>
    </xf>
    <xf numFmtId="2" fontId="2" fillId="2" borderId="2" xfId="0" applyNumberFormat="1" applyFont="1" applyFill="1" applyBorder="1" applyAlignment="1" applyProtection="1">
      <alignment horizontal="center" wrapText="1"/>
      <protection locked="0"/>
    </xf>
    <xf numFmtId="2" fontId="2" fillId="2" borderId="31" xfId="0" applyNumberFormat="1" applyFont="1" applyFill="1" applyBorder="1" applyAlignment="1" applyProtection="1">
      <alignment horizontal="center" wrapText="1"/>
      <protection locked="0"/>
    </xf>
    <xf numFmtId="2" fontId="2" fillId="2" borderId="37" xfId="0" applyNumberFormat="1" applyFont="1" applyFill="1" applyBorder="1" applyAlignment="1" applyProtection="1">
      <alignment horizontal="center" wrapText="1"/>
      <protection locked="0"/>
    </xf>
    <xf numFmtId="0" fontId="3" fillId="2" borderId="47" xfId="0" applyNumberFormat="1" applyFont="1" applyFill="1" applyBorder="1" applyAlignment="1">
      <alignment horizontal="center"/>
    </xf>
    <xf numFmtId="0" fontId="3" fillId="2" borderId="54" xfId="0" applyNumberFormat="1" applyFont="1" applyFill="1" applyBorder="1" applyAlignment="1">
      <alignment horizontal="center"/>
    </xf>
    <xf numFmtId="8" fontId="3" fillId="2" borderId="47" xfId="0" applyNumberFormat="1" applyFont="1" applyFill="1" applyBorder="1" applyAlignment="1">
      <alignment horizontal="center"/>
    </xf>
    <xf numFmtId="8" fontId="3" fillId="2" borderId="54" xfId="0" applyNumberFormat="1" applyFont="1" applyFill="1" applyBorder="1" applyAlignment="1">
      <alignment horizontal="center"/>
    </xf>
    <xf numFmtId="1" fontId="2" fillId="2" borderId="3" xfId="0" applyNumberFormat="1" applyFont="1" applyFill="1" applyBorder="1" applyAlignment="1" applyProtection="1">
      <alignment horizontal="center"/>
      <protection locked="0"/>
    </xf>
    <xf numFmtId="1" fontId="2" fillId="2" borderId="2" xfId="0" applyNumberFormat="1" applyFont="1" applyFill="1" applyBorder="1" applyAlignment="1" applyProtection="1">
      <alignment horizontal="center"/>
      <protection locked="0"/>
    </xf>
    <xf numFmtId="0" fontId="3" fillId="2" borderId="9" xfId="0" applyFont="1" applyFill="1" applyBorder="1" applyAlignment="1">
      <alignment horizontal="right" vertical="top" wrapText="1"/>
    </xf>
    <xf numFmtId="0" fontId="3" fillId="2" borderId="11" xfId="0" applyFont="1" applyFill="1" applyBorder="1" applyAlignment="1">
      <alignment horizontal="right" vertical="top" wrapText="1"/>
    </xf>
    <xf numFmtId="0" fontId="3" fillId="3" borderId="16" xfId="0" applyFont="1" applyFill="1" applyBorder="1" applyAlignment="1">
      <alignment horizontal="justify" vertical="top" wrapText="1"/>
    </xf>
    <xf numFmtId="0" fontId="2" fillId="3" borderId="14" xfId="0" applyFont="1" applyFill="1" applyBorder="1" applyAlignment="1">
      <alignment horizontal="justify"/>
    </xf>
    <xf numFmtId="0" fontId="2" fillId="3" borderId="15" xfId="0" applyFont="1" applyFill="1" applyBorder="1" applyAlignment="1">
      <alignment horizontal="justify"/>
    </xf>
    <xf numFmtId="0" fontId="2" fillId="3" borderId="18" xfId="0" applyFont="1" applyFill="1" applyBorder="1" applyAlignment="1">
      <alignment horizontal="justify"/>
    </xf>
    <xf numFmtId="0" fontId="2" fillId="3" borderId="19" xfId="0" applyFont="1" applyFill="1" applyBorder="1" applyAlignment="1">
      <alignment horizontal="justify"/>
    </xf>
    <xf numFmtId="0" fontId="2" fillId="3" borderId="20" xfId="0" applyFont="1" applyFill="1" applyBorder="1" applyAlignment="1">
      <alignment horizontal="justify"/>
    </xf>
    <xf numFmtId="0" fontId="2" fillId="2" borderId="31" xfId="0" applyFont="1" applyFill="1" applyBorder="1" applyAlignment="1" applyProtection="1">
      <alignment horizontal="center" wrapText="1"/>
      <protection locked="0"/>
    </xf>
    <xf numFmtId="0" fontId="2" fillId="2" borderId="44" xfId="0" applyFont="1" applyFill="1" applyBorder="1" applyAlignment="1" applyProtection="1">
      <alignment horizontal="left" wrapText="1"/>
      <protection locked="0"/>
    </xf>
    <xf numFmtId="0" fontId="2" fillId="2" borderId="59" xfId="0" applyFont="1" applyFill="1" applyBorder="1" applyAlignment="1" applyProtection="1">
      <alignment horizontal="left" wrapText="1"/>
      <protection locked="0"/>
    </xf>
    <xf numFmtId="1" fontId="2" fillId="2" borderId="31" xfId="0" applyNumberFormat="1" applyFont="1" applyFill="1" applyBorder="1" applyAlignment="1" applyProtection="1">
      <alignment horizontal="center"/>
      <protection locked="0"/>
    </xf>
    <xf numFmtId="1" fontId="2" fillId="2" borderId="37" xfId="0" applyNumberFormat="1" applyFont="1" applyFill="1" applyBorder="1" applyAlignment="1" applyProtection="1">
      <alignment horizontal="center"/>
      <protection locked="0"/>
    </xf>
    <xf numFmtId="0" fontId="0" fillId="2" borderId="0" xfId="0" applyFill="1" applyAlignment="1">
      <alignment horizontal="left" vertical="top" wrapText="1"/>
    </xf>
    <xf numFmtId="0" fontId="18"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wrapText="1"/>
    </xf>
    <xf numFmtId="0" fontId="11" fillId="2" borderId="0" xfId="0" applyFont="1" applyFill="1" applyAlignment="1">
      <alignment horizontal="left" wrapText="1"/>
    </xf>
    <xf numFmtId="0" fontId="2" fillId="2" borderId="0" xfId="0" applyFont="1" applyFill="1" applyAlignment="1">
      <alignment horizontal="left" vertical="top" wrapText="1"/>
    </xf>
    <xf numFmtId="0" fontId="0" fillId="2" borderId="0" xfId="0" applyFill="1" applyAlignment="1">
      <alignment horizontal="center" wrapText="1"/>
    </xf>
    <xf numFmtId="0" fontId="0" fillId="2" borderId="0" xfId="0" applyFill="1" applyAlignment="1">
      <alignment horizontal="left" wrapText="1"/>
    </xf>
    <xf numFmtId="0" fontId="22" fillId="2" borderId="33" xfId="0" applyFont="1" applyFill="1" applyBorder="1" applyAlignment="1">
      <alignment horizontal="center" vertical="center"/>
    </xf>
    <xf numFmtId="0" fontId="22" fillId="2" borderId="34" xfId="0" applyFont="1" applyFill="1" applyBorder="1" applyAlignment="1">
      <alignment horizontal="center" vertical="center"/>
    </xf>
    <xf numFmtId="0" fontId="14" fillId="4" borderId="26" xfId="0" applyFont="1" applyFill="1" applyBorder="1" applyAlignment="1" applyProtection="1">
      <alignment horizontal="left"/>
      <protection locked="0"/>
    </xf>
    <xf numFmtId="0" fontId="14" fillId="4" borderId="65" xfId="0" applyFont="1" applyFill="1" applyBorder="1" applyAlignment="1" applyProtection="1">
      <alignment horizontal="left"/>
      <protection locked="0"/>
    </xf>
    <xf numFmtId="0" fontId="14" fillId="2" borderId="1" xfId="0" applyFont="1" applyFill="1" applyBorder="1" applyAlignment="1">
      <alignment horizontal="right" vertical="center"/>
    </xf>
    <xf numFmtId="0" fontId="19" fillId="0" borderId="0" xfId="0" applyFont="1" applyAlignment="1">
      <alignment horizontal="center" vertical="top" wrapText="1"/>
    </xf>
    <xf numFmtId="0" fontId="14" fillId="2" borderId="0" xfId="0" applyFont="1" applyFill="1" applyBorder="1" applyAlignment="1">
      <alignment horizontal="left"/>
    </xf>
    <xf numFmtId="0" fontId="14" fillId="4" borderId="48" xfId="0" applyFont="1" applyFill="1" applyBorder="1" applyAlignment="1" applyProtection="1">
      <alignment horizontal="left"/>
      <protection locked="0"/>
    </xf>
    <xf numFmtId="0" fontId="14" fillId="4" borderId="57" xfId="0" applyFont="1" applyFill="1" applyBorder="1" applyAlignment="1" applyProtection="1">
      <alignment horizontal="left"/>
      <protection locked="0"/>
    </xf>
    <xf numFmtId="0" fontId="14" fillId="4" borderId="4" xfId="0" applyFont="1" applyFill="1" applyBorder="1" applyAlignment="1" applyProtection="1">
      <alignment horizontal="left"/>
      <protection locked="0"/>
    </xf>
    <xf numFmtId="0" fontId="14" fillId="4" borderId="56" xfId="0" applyFont="1" applyFill="1" applyBorder="1" applyAlignment="1" applyProtection="1">
      <alignment horizontal="left"/>
      <protection locked="0"/>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xf>
    <xf numFmtId="0" fontId="15" fillId="0" borderId="4" xfId="0" applyFont="1" applyBorder="1" applyAlignment="1">
      <alignment horizontal="left"/>
    </xf>
    <xf numFmtId="0" fontId="15"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2" xfId="0" applyFont="1" applyBorder="1" applyAlignment="1">
      <alignment horizontal="right" vertical="center"/>
    </xf>
    <xf numFmtId="0" fontId="14" fillId="2" borderId="0" xfId="0" applyFont="1" applyFill="1" applyBorder="1" applyAlignment="1">
      <alignment horizontal="left" vertical="center" wrapText="1"/>
    </xf>
    <xf numFmtId="0" fontId="15" fillId="0" borderId="1" xfId="0" applyFont="1" applyBorder="1" applyAlignment="1">
      <alignment horizontal="left" wrapText="1"/>
    </xf>
    <xf numFmtId="49" fontId="12" fillId="4" borderId="1" xfId="0" applyNumberFormat="1" applyFont="1" applyFill="1" applyBorder="1" applyAlignment="1" applyProtection="1">
      <alignment horizontal="left"/>
      <protection locked="0"/>
    </xf>
    <xf numFmtId="0" fontId="14" fillId="2" borderId="66"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58"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12" fillId="2" borderId="62" xfId="0" applyFont="1" applyFill="1" applyBorder="1" applyAlignment="1">
      <alignment horizontal="left" wrapText="1"/>
    </xf>
    <xf numFmtId="0" fontId="12" fillId="2" borderId="0" xfId="0" applyFont="1" applyFill="1" applyBorder="1" applyAlignment="1">
      <alignment horizontal="left" wrapText="1"/>
    </xf>
    <xf numFmtId="0" fontId="12" fillId="2" borderId="64" xfId="0" applyFont="1" applyFill="1" applyBorder="1" applyAlignment="1">
      <alignment horizontal="left" wrapText="1"/>
    </xf>
    <xf numFmtId="0" fontId="14" fillId="2" borderId="0" xfId="0" applyFont="1" applyFill="1" applyBorder="1" applyAlignment="1">
      <alignment horizontal="center" wrapText="1"/>
    </xf>
    <xf numFmtId="0" fontId="14"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xf>
    <xf numFmtId="0" fontId="12" fillId="0" borderId="1" xfId="0" applyFont="1" applyBorder="1" applyAlignment="1">
      <alignment horizontal="left" vertical="top" wrapText="1"/>
    </xf>
  </cellXfs>
  <cellStyles count="5">
    <cellStyle name="Currency" xfId="2" builtinId="4"/>
    <cellStyle name="Currency 2" xfId="4" xr:uid="{00000000-0005-0000-0000-00002F000000}"/>
    <cellStyle name="Normal" xfId="0" builtinId="0"/>
    <cellStyle name="Normal 2" xfId="3" xr:uid="{00000000-0005-0000-0000-000030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4646</xdr:colOff>
      <xdr:row>0</xdr:row>
      <xdr:rowOff>4646</xdr:rowOff>
    </xdr:from>
    <xdr:to>
      <xdr:col>10</xdr:col>
      <xdr:colOff>590086</xdr:colOff>
      <xdr:row>30</xdr:row>
      <xdr:rowOff>65171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646" y="4646"/>
          <a:ext cx="7182756" cy="5920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chemeClr val="dk1"/>
              </a:solidFill>
              <a:effectLst/>
              <a:latin typeface="Arial" panose="020B0604020202020204" pitchFamily="34" charset="0"/>
              <a:ea typeface="+mn-ea"/>
              <a:cs typeface="Arial" panose="020B0604020202020204" pitchFamily="34" charset="0"/>
            </a:rPr>
            <a:t>De Minimis Indirect Cost Instructions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rgbClr val="FF0000"/>
              </a:solidFill>
              <a:effectLst/>
              <a:latin typeface="Arial" panose="020B0604020202020204" pitchFamily="34" charset="0"/>
              <a:ea typeface="+mn-ea"/>
              <a:cs typeface="Arial" panose="020B0604020202020204" pitchFamily="34" charset="0"/>
            </a:rPr>
            <a:t>WARNING</a:t>
          </a:r>
          <a:r>
            <a:rPr lang="en-US" sz="1100" b="1">
              <a:solidFill>
                <a:srgbClr val="FF0000"/>
              </a:solidFill>
              <a:effectLst/>
              <a:latin typeface="Arial" panose="020B0604020202020204" pitchFamily="34" charset="0"/>
              <a:ea typeface="+mn-ea"/>
              <a:cs typeface="Arial" panose="020B0604020202020204" pitchFamily="34" charset="0"/>
            </a:rPr>
            <a:t>:</a:t>
          </a:r>
          <a:endParaRPr lang="en-US">
            <a:solidFill>
              <a:srgbClr val="FF0000"/>
            </a:solidFill>
            <a:effectLst/>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Using the 10% de Minimus rate requires a clear understanding of how to calculate the rate. Basic information about calculating the 10% rate is included in </a:t>
          </a:r>
          <a:r>
            <a:rPr lang="en-US" sz="1100" b="1" i="1">
              <a:solidFill>
                <a:schemeClr val="dk1"/>
              </a:solidFill>
              <a:effectLst/>
              <a:latin typeface="Arial" panose="020B0604020202020204" pitchFamily="34" charset="0"/>
              <a:ea typeface="+mn-ea"/>
              <a:cs typeface="Arial" panose="020B0604020202020204" pitchFamily="34" charset="0"/>
            </a:rPr>
            <a:t>2 CFR 200: Uniform Administrative Requirements, Cost Principles, and Audit Requirements </a:t>
          </a:r>
          <a:r>
            <a:rPr lang="en-US" sz="1100" b="1">
              <a:solidFill>
                <a:schemeClr val="dk1"/>
              </a:solidFill>
              <a:effectLst/>
              <a:latin typeface="Arial" panose="020B0604020202020204" pitchFamily="34" charset="0"/>
              <a:ea typeface="+mn-ea"/>
              <a:cs typeface="Arial" panose="020B0604020202020204" pitchFamily="34" charset="0"/>
            </a:rPr>
            <a:t>(Uniform Guidance). Agencies should consider consulting a financial professional who is knowledgeable about this federal requirement before deciding whether to request this budget item. Some agencies may find it easier to request a pro-rated amount of direct expenses (e.g. a pro-rated amount of salaries, supplies &amp; operating, etc.) and include this in their grant request.</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As described in Section §200.403 lf the Uniform Guidance,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the agency chooses to negotiate for a rate. </a:t>
          </a:r>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Any indirect costs charged to the grant should be included as a separate cost in the operating expenses budget category.  If your agency has a negotiated rate, a copy of the Indirect Cost Rate Agreement must be submitted with your contract budget.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Applicants may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MTDC base cannot include equipment, capital expenditures, rental costs, charges for patient care, tuition remission, scholarships and fellowships, participant supports,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Complete the De Minimis Rate Calculation Form to show your de Minimus calculation and to certify that you have </a:t>
          </a:r>
          <a:r>
            <a:rPr lang="en-US" sz="1100" b="1">
              <a:solidFill>
                <a:schemeClr val="dk1"/>
              </a:solidFill>
              <a:effectLst/>
              <a:latin typeface="Arial" panose="020B0604020202020204" pitchFamily="34" charset="0"/>
              <a:ea typeface="+mn-ea"/>
              <a:cs typeface="Arial" panose="020B0604020202020204" pitchFamily="34" charset="0"/>
            </a:rPr>
            <a:t>NEVER</a:t>
          </a:r>
          <a:r>
            <a:rPr lang="en-US" sz="1100">
              <a:solidFill>
                <a:schemeClr val="dk1"/>
              </a:solidFill>
              <a:effectLst/>
              <a:latin typeface="Arial" panose="020B0604020202020204" pitchFamily="34" charset="0"/>
              <a:ea typeface="+mn-ea"/>
              <a:cs typeface="Arial" panose="020B0604020202020204" pitchFamily="34" charset="0"/>
            </a:rPr>
            <a:t> had a negotiated federal cost rate and that you will apply the rate to all of your federal grants, not just the federal grant received from the Criminal</a:t>
          </a:r>
          <a:r>
            <a:rPr lang="en-US" sz="1100" baseline="0">
              <a:solidFill>
                <a:schemeClr val="dk1"/>
              </a:solidFill>
              <a:effectLst/>
              <a:latin typeface="Arial" panose="020B0604020202020204" pitchFamily="34" charset="0"/>
              <a:ea typeface="+mn-ea"/>
              <a:cs typeface="Arial" panose="020B0604020202020204" pitchFamily="34" charset="0"/>
            </a:rPr>
            <a:t> Justice Coordinating Council, </a:t>
          </a:r>
          <a:r>
            <a:rPr lang="en-US" sz="1100">
              <a:solidFill>
                <a:schemeClr val="dk1"/>
              </a:solidFill>
              <a:effectLst/>
              <a:latin typeface="Arial" panose="020B0604020202020204" pitchFamily="34" charset="0"/>
              <a:ea typeface="+mn-ea"/>
              <a:cs typeface="Arial" panose="020B0604020202020204" pitchFamily="34" charset="0"/>
            </a:rPr>
            <a:t>until the agency chooses to negotiate for a rate.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65</xdr:row>
          <xdr:rowOff>47625</xdr:rowOff>
        </xdr:from>
        <xdr:to>
          <xdr:col>10</xdr:col>
          <xdr:colOff>342900</xdr:colOff>
          <xdr:row>115</xdr:row>
          <xdr:rowOff>142875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5118</xdr:colOff>
      <xdr:row>8</xdr:row>
      <xdr:rowOff>147721</xdr:rowOff>
    </xdr:from>
    <xdr:to>
      <xdr:col>4</xdr:col>
      <xdr:colOff>809897</xdr:colOff>
      <xdr:row>42</xdr:row>
      <xdr:rowOff>79738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79587" y="2877858"/>
          <a:ext cx="7018344" cy="5409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FF0000"/>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The MTDC base cannot include equipment, capital expenditures, rental costs, charges for patient care, tuition remission, scholarships and fellowships, participant support cost,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Equipment</a:t>
          </a:r>
          <a:r>
            <a:rPr lang="en-US" sz="1100" u="none">
              <a:solidFill>
                <a:schemeClr val="dk1"/>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any single item</a:t>
          </a:r>
          <a:r>
            <a:rPr lang="en-US" sz="1100" baseline="0">
              <a:solidFill>
                <a:schemeClr val="dk1"/>
              </a:solidFill>
              <a:effectLst/>
              <a:latin typeface="Arial" panose="020B0604020202020204" pitchFamily="34" charset="0"/>
              <a:ea typeface="+mn-ea"/>
              <a:cs typeface="Arial" panose="020B0604020202020204" pitchFamily="34" charset="0"/>
            </a:rPr>
            <a:t> equal to or greater than $5,000.</a:t>
          </a:r>
        </a:p>
        <a:p>
          <a:r>
            <a:rPr lang="en-US" sz="1100" baseline="0">
              <a:solidFill>
                <a:schemeClr val="dk1"/>
              </a:solidFill>
              <a:effectLst/>
              <a:latin typeface="Arial" panose="020B0604020202020204" pitchFamily="34" charset="0"/>
              <a:ea typeface="+mn-ea"/>
              <a:cs typeface="Arial" panose="020B0604020202020204" pitchFamily="34" charset="0"/>
            </a:rPr>
            <a:t> </a:t>
          </a:r>
        </a:p>
        <a:p>
          <a:r>
            <a:rPr lang="en-US" sz="1100" b="1" u="sng" baseline="0">
              <a:solidFill>
                <a:schemeClr val="dk1"/>
              </a:solidFill>
              <a:effectLst/>
              <a:latin typeface="Arial" panose="020B0604020202020204" pitchFamily="34" charset="0"/>
              <a:ea typeface="+mn-ea"/>
              <a:cs typeface="Arial" panose="020B0604020202020204" pitchFamily="34" charset="0"/>
            </a:rPr>
            <a:t>Capital Expenditures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means expenditures to acquire capital assets or expenditures to make additions, improvements, modifications, replacements, rearrangements, reinstallations, renovations, or alterations to capital assets that materially increase their value or useful life.</a:t>
          </a:r>
        </a:p>
        <a:p>
          <a:endParaRPr lang="en-US" sz="1100" b="0" i="0">
            <a:solidFill>
              <a:schemeClr val="dk1"/>
            </a:solidFill>
            <a:effectLst/>
            <a:latin typeface="+mn-lt"/>
            <a:ea typeface="+mn-ea"/>
            <a:cs typeface="+mn-cs"/>
          </a:endParaRPr>
        </a:p>
        <a:p>
          <a:r>
            <a:rPr lang="en-US" sz="1100" b="1" u="sng">
              <a:solidFill>
                <a:schemeClr val="dk1"/>
              </a:solidFill>
              <a:effectLst/>
              <a:latin typeface="Arial" panose="020B0604020202020204" pitchFamily="34" charset="0"/>
              <a:ea typeface="+mn-ea"/>
              <a:cs typeface="Arial" panose="020B0604020202020204" pitchFamily="34" charset="0"/>
            </a:rPr>
            <a:t>Rental Costs</a:t>
          </a:r>
          <a:r>
            <a:rPr lang="en-US" sz="1100">
              <a:solidFill>
                <a:schemeClr val="dk1"/>
              </a:solidFill>
              <a:effectLst/>
              <a:latin typeface="Arial" panose="020B0604020202020204" pitchFamily="34" charset="0"/>
              <a:ea typeface="+mn-ea"/>
              <a:cs typeface="Arial" panose="020B0604020202020204" pitchFamily="34" charset="0"/>
            </a:rPr>
            <a:t>: Costs associated with leased space such as rent, utilities and maintenance.</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Charges for</a:t>
          </a:r>
          <a:r>
            <a:rPr lang="en-US" sz="1100" b="1" u="sng" baseline="0">
              <a:solidFill>
                <a:schemeClr val="dk1"/>
              </a:solidFill>
              <a:effectLst/>
              <a:latin typeface="Arial" panose="020B0604020202020204" pitchFamily="34" charset="0"/>
              <a:ea typeface="+mn-ea"/>
              <a:cs typeface="Arial" panose="020B0604020202020204" pitchFamily="34" charset="0"/>
            </a:rPr>
            <a:t> Patient Care</a:t>
          </a:r>
          <a:r>
            <a:rPr lang="en-US" sz="1100" baseline="0">
              <a:solidFill>
                <a:schemeClr val="dk1"/>
              </a:solidFill>
              <a:effectLst/>
              <a:latin typeface="Arial" panose="020B0604020202020204" pitchFamily="34" charset="0"/>
              <a:ea typeface="+mn-ea"/>
              <a:cs typeface="Arial" panose="020B0604020202020204" pitchFamily="34" charset="0"/>
            </a:rPr>
            <a:t>: Both inpatient and outpatient University hospital charges but not laboratory charges assessed through Recharge or Service centers even though the laboratory results may be used for patient care. Outpatient travel and volunteer incentive payments are not patient care costs and are subject to F&amp;A Costs.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b="1" u="sng">
              <a:solidFill>
                <a:schemeClr val="dk1"/>
              </a:solidFill>
              <a:effectLst/>
              <a:latin typeface="Arial" panose="020B0604020202020204" pitchFamily="34" charset="0"/>
              <a:ea typeface="+mn-ea"/>
              <a:cs typeface="Arial" panose="020B0604020202020204" pitchFamily="34" charset="0"/>
            </a:rPr>
            <a:t>Tutition Remission</a:t>
          </a:r>
          <a:r>
            <a:rPr lang="en-US" sz="1100">
              <a:solidFill>
                <a:schemeClr val="dk1"/>
              </a:solidFill>
              <a:effectLst/>
              <a:latin typeface="Arial" panose="020B0604020202020204" pitchFamily="34" charset="0"/>
              <a:ea typeface="+mn-ea"/>
              <a:cs typeface="Arial" panose="020B0604020202020204" pitchFamily="34" charset="0"/>
            </a:rPr>
            <a:t>: Tuition charges paid to the UW (including the operating fee portion of tuition paid on behalf of Graduate Assistants).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Scholarships</a:t>
          </a:r>
          <a:r>
            <a:rPr lang="en-US" sz="1100">
              <a:solidFill>
                <a:schemeClr val="dk1"/>
              </a:solidFill>
              <a:effectLst/>
              <a:latin typeface="Arial" panose="020B0604020202020204" pitchFamily="34" charset="0"/>
              <a:ea typeface="+mn-ea"/>
              <a:cs typeface="Arial" panose="020B0604020202020204" pitchFamily="34" charset="0"/>
            </a:rPr>
            <a:t>: is generally an amount paid or allowed to a student at an educational institution for the purpose of study.</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Fellowships</a:t>
          </a:r>
          <a:r>
            <a:rPr lang="en-US" sz="1100">
              <a:solidFill>
                <a:schemeClr val="dk1"/>
              </a:solidFill>
              <a:effectLst/>
              <a:latin typeface="Arial" panose="020B0604020202020204" pitchFamily="34" charset="0"/>
              <a:ea typeface="+mn-ea"/>
              <a:cs typeface="Arial" panose="020B0604020202020204" pitchFamily="34" charset="0"/>
            </a:rPr>
            <a:t>:</a:t>
          </a:r>
          <a:r>
            <a:rPr lang="en-US" sz="1100" baseline="0">
              <a:solidFill>
                <a:schemeClr val="dk1"/>
              </a:solidFill>
              <a:effectLst/>
              <a:latin typeface="Arial" panose="020B0604020202020204" pitchFamily="34" charset="0"/>
              <a:ea typeface="+mn-ea"/>
              <a:cs typeface="Arial" panose="020B0604020202020204" pitchFamily="34" charset="0"/>
            </a:rPr>
            <a:t> is generally an amount paid or allowed to an individual for the purpose of study or research.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Participant</a:t>
          </a:r>
          <a:r>
            <a:rPr lang="en-US" sz="1100" b="1" u="sng" baseline="0">
              <a:solidFill>
                <a:schemeClr val="dk1"/>
              </a:solidFill>
              <a:effectLst/>
              <a:latin typeface="Arial" panose="020B0604020202020204" pitchFamily="34" charset="0"/>
              <a:ea typeface="+mn-ea"/>
              <a:cs typeface="Arial" panose="020B0604020202020204" pitchFamily="34" charset="0"/>
            </a:rPr>
            <a:t> Support Costs</a:t>
          </a:r>
          <a:r>
            <a:rPr lang="en-US" sz="1100" baseline="0">
              <a:solidFill>
                <a:schemeClr val="dk1"/>
              </a:solidFill>
              <a:effectLst/>
              <a:latin typeface="Arial" panose="020B0604020202020204" pitchFamily="34" charset="0"/>
              <a:ea typeface="+mn-ea"/>
              <a:cs typeface="Arial" panose="020B0604020202020204" pitchFamily="34" charset="0"/>
            </a:rPr>
            <a:t>:  direct costs for stipends, subsistence allowance, travel allowances, or registration fees paid to or on behalf of a “Participant” in connection with sponsored-funded conferences or training projects. A Participant is someone whose function is to learn something.</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1" u="sng" baseline="0">
              <a:solidFill>
                <a:schemeClr val="dk1"/>
              </a:solidFill>
              <a:effectLst/>
              <a:latin typeface="Arial" panose="020B0604020202020204" pitchFamily="34" charset="0"/>
              <a:ea typeface="+mn-ea"/>
              <a:cs typeface="Arial" panose="020B0604020202020204" pitchFamily="34" charset="0"/>
            </a:rPr>
            <a:t>Subawards/Contracts </a:t>
          </a:r>
          <a:r>
            <a:rPr lang="en-US" sz="1100" b="0" i="1" u="sng" baseline="0">
              <a:solidFill>
                <a:schemeClr val="dk1"/>
              </a:solidFill>
              <a:effectLst/>
              <a:latin typeface="Arial" panose="020B0604020202020204" pitchFamily="34" charset="0"/>
              <a:ea typeface="+mn-ea"/>
              <a:cs typeface="Arial" panose="020B0604020202020204" pitchFamily="34" charset="0"/>
            </a:rPr>
            <a:t>(over $25,000)</a:t>
          </a:r>
          <a:r>
            <a:rPr lang="en-US" sz="1100" baseline="0">
              <a:solidFill>
                <a:schemeClr val="dk1"/>
              </a:solidFill>
              <a:effectLst/>
              <a:latin typeface="Arial" panose="020B0604020202020204" pitchFamily="34" charset="0"/>
              <a:ea typeface="+mn-ea"/>
              <a:cs typeface="Arial" panose="020B0604020202020204" pitchFamily="34" charset="0"/>
            </a:rPr>
            <a:t>: an award provided by a pass-through entity to a subrecipient for the subrecipient to carry out part of a Federal award received by the pass-through entity. It does not include payments to a contractor or payments to an individual that is a beneficiary of a Federal program. A subaward may be provided through any form of legal agreement, including an agreement that the pass-through entity considers a contract.</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17"/>
  <sheetViews>
    <sheetView tabSelected="1" topLeftCell="A202" zoomScaleNormal="100" workbookViewId="0">
      <selection activeCell="K20" sqref="K20:K26"/>
    </sheetView>
  </sheetViews>
  <sheetFormatPr defaultColWidth="8.85546875" defaultRowHeight="12.75" zeroHeight="1"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14.28515625" style="2" customWidth="1"/>
    <col min="14" max="14" width="5" style="2" hidden="1" customWidth="1"/>
    <col min="15" max="15" width="3.5703125" style="2" hidden="1" customWidth="1"/>
    <col min="16" max="16" width="2.85546875" style="2" hidden="1" customWidth="1"/>
    <col min="17" max="17" width="4.7109375" style="2" hidden="1" customWidth="1"/>
    <col min="18" max="20" width="8.85546875" style="2" hidden="1" customWidth="1"/>
    <col min="21" max="21" width="15" style="2" hidden="1" customWidth="1"/>
    <col min="22" max="27" width="8.85546875" style="2" hidden="1" customWidth="1"/>
    <col min="28" max="120" width="8.85546875" style="2" customWidth="1"/>
    <col min="121" max="16382" width="8.85546875" style="2"/>
    <col min="16383" max="16383" width="2.28515625" style="2" customWidth="1"/>
    <col min="16384" max="16384" width="6.140625" style="2" customWidth="1"/>
  </cols>
  <sheetData>
    <row r="1" spans="2:26" ht="50.25" customHeight="1" x14ac:dyDescent="0.2">
      <c r="B1" s="386" t="s">
        <v>55</v>
      </c>
      <c r="C1" s="386"/>
      <c r="D1" s="386"/>
      <c r="E1" s="386"/>
      <c r="F1" s="386"/>
      <c r="G1" s="386"/>
      <c r="H1" s="386"/>
      <c r="I1" s="386"/>
      <c r="J1" s="386"/>
      <c r="K1" s="386"/>
      <c r="L1" s="386"/>
    </row>
    <row r="2" spans="2:26" ht="13.5" customHeight="1" thickBot="1" x14ac:dyDescent="0.35">
      <c r="F2" s="12"/>
      <c r="I2" s="12"/>
      <c r="R2" s="2" t="s">
        <v>63</v>
      </c>
      <c r="T2" s="2" t="s">
        <v>106</v>
      </c>
      <c r="W2" s="94" t="s">
        <v>76</v>
      </c>
      <c r="Y2" s="99" t="s">
        <v>4</v>
      </c>
    </row>
    <row r="3" spans="2:26" ht="13.5" customHeight="1" thickBot="1" x14ac:dyDescent="0.35">
      <c r="B3" s="309" t="s">
        <v>56</v>
      </c>
      <c r="C3" s="310"/>
      <c r="D3" s="316"/>
      <c r="E3" s="317"/>
      <c r="F3" s="318"/>
      <c r="I3" s="12"/>
      <c r="R3" s="2" t="s">
        <v>65</v>
      </c>
      <c r="T3" s="22" t="s">
        <v>101</v>
      </c>
      <c r="W3" s="94" t="s">
        <v>77</v>
      </c>
      <c r="Y3" s="99" t="s">
        <v>6</v>
      </c>
    </row>
    <row r="4" spans="2:26" ht="13.5" customHeight="1" thickBot="1" x14ac:dyDescent="0.35">
      <c r="B4" s="309" t="s">
        <v>83</v>
      </c>
      <c r="C4" s="310"/>
      <c r="D4" s="316"/>
      <c r="E4" s="317"/>
      <c r="F4" s="318"/>
      <c r="I4" s="12"/>
      <c r="R4" s="2" t="s">
        <v>64</v>
      </c>
      <c r="T4" s="2" t="s">
        <v>117</v>
      </c>
      <c r="W4" s="94" t="s">
        <v>112</v>
      </c>
      <c r="Y4" s="99" t="s">
        <v>20</v>
      </c>
    </row>
    <row r="5" spans="2:26" ht="13.5" customHeight="1" thickBot="1" x14ac:dyDescent="0.35">
      <c r="B5" s="309" t="s">
        <v>109</v>
      </c>
      <c r="C5" s="310"/>
      <c r="D5" s="316"/>
      <c r="E5" s="317"/>
      <c r="F5" s="318"/>
      <c r="I5" s="12"/>
      <c r="T5" s="2" t="s">
        <v>199</v>
      </c>
      <c r="W5" s="94" t="s">
        <v>113</v>
      </c>
      <c r="Y5" s="102" t="s">
        <v>5</v>
      </c>
    </row>
    <row r="6" spans="2:26" ht="13.5" customHeight="1" thickBot="1" x14ac:dyDescent="0.25">
      <c r="B6" s="309" t="s">
        <v>57</v>
      </c>
      <c r="C6" s="310"/>
      <c r="D6" s="316"/>
      <c r="E6" s="317"/>
      <c r="F6" s="318"/>
      <c r="T6" s="2" t="s">
        <v>200</v>
      </c>
      <c r="W6" s="94" t="s">
        <v>114</v>
      </c>
    </row>
    <row r="7" spans="2:26" ht="13.5" thickBot="1" x14ac:dyDescent="0.25">
      <c r="T7" s="2" t="s">
        <v>111</v>
      </c>
    </row>
    <row r="8" spans="2:26" ht="12.75" customHeight="1" x14ac:dyDescent="0.2">
      <c r="B8" s="336" t="s">
        <v>98</v>
      </c>
      <c r="C8" s="337"/>
      <c r="D8" s="337"/>
      <c r="E8" s="337"/>
      <c r="F8" s="337"/>
      <c r="G8" s="337"/>
      <c r="H8" s="337"/>
      <c r="I8" s="337"/>
      <c r="J8" s="337"/>
      <c r="K8" s="337"/>
      <c r="L8" s="338"/>
      <c r="M8" s="36"/>
      <c r="N8" s="36"/>
      <c r="O8" s="36"/>
      <c r="P8" s="22"/>
      <c r="Q8" s="22"/>
      <c r="R8" s="22"/>
      <c r="S8" s="22"/>
      <c r="T8" s="22" t="s">
        <v>100</v>
      </c>
    </row>
    <row r="9" spans="2:26" ht="17.25" customHeight="1" x14ac:dyDescent="0.2">
      <c r="B9" s="387"/>
      <c r="C9" s="388"/>
      <c r="D9" s="388"/>
      <c r="E9" s="388"/>
      <c r="F9" s="388"/>
      <c r="G9" s="388"/>
      <c r="H9" s="388"/>
      <c r="I9" s="388"/>
      <c r="J9" s="388"/>
      <c r="K9" s="388"/>
      <c r="L9" s="389"/>
      <c r="M9" s="36"/>
      <c r="N9" s="36"/>
      <c r="O9" s="36"/>
      <c r="P9" s="22"/>
      <c r="Q9" s="22"/>
      <c r="R9" s="22"/>
      <c r="S9" s="22"/>
      <c r="T9" s="22" t="s">
        <v>103</v>
      </c>
    </row>
    <row r="10" spans="2:26" ht="15.75" customHeight="1" thickBot="1" x14ac:dyDescent="0.25">
      <c r="B10" s="339"/>
      <c r="C10" s="340"/>
      <c r="D10" s="340"/>
      <c r="E10" s="340"/>
      <c r="F10" s="340"/>
      <c r="G10" s="340"/>
      <c r="H10" s="340"/>
      <c r="I10" s="340"/>
      <c r="J10" s="340"/>
      <c r="K10" s="340"/>
      <c r="L10" s="341"/>
      <c r="M10" s="36"/>
      <c r="N10" s="36"/>
      <c r="O10" s="36"/>
      <c r="P10" s="22"/>
      <c r="Q10" s="22"/>
      <c r="R10" s="22"/>
      <c r="S10" s="22"/>
      <c r="T10" s="22" t="s">
        <v>59</v>
      </c>
      <c r="W10" s="2" t="s">
        <v>70</v>
      </c>
      <c r="Y10" s="2" t="s">
        <v>81</v>
      </c>
      <c r="Z10" s="2" t="s">
        <v>81</v>
      </c>
    </row>
    <row r="11" spans="2:26" ht="13.5" thickBot="1" x14ac:dyDescent="0.25">
      <c r="O11" s="22"/>
      <c r="P11" s="22"/>
      <c r="Q11" s="22"/>
      <c r="R11" s="22"/>
      <c r="S11" s="22"/>
      <c r="T11" s="22" t="s">
        <v>99</v>
      </c>
      <c r="W11" s="94" t="s">
        <v>23</v>
      </c>
      <c r="Y11" s="2" t="s">
        <v>82</v>
      </c>
      <c r="Z11" s="2" t="s">
        <v>12</v>
      </c>
    </row>
    <row r="12" spans="2:26" ht="22.5" customHeight="1" x14ac:dyDescent="0.2">
      <c r="B12" s="390" t="s">
        <v>60</v>
      </c>
      <c r="C12" s="391"/>
      <c r="D12" s="391"/>
      <c r="E12" s="391"/>
      <c r="F12" s="391"/>
      <c r="G12" s="391"/>
      <c r="H12" s="391"/>
      <c r="I12" s="391"/>
      <c r="J12" s="391"/>
      <c r="K12" s="391"/>
      <c r="L12" s="392"/>
      <c r="M12" s="42"/>
      <c r="N12" s="42"/>
      <c r="O12" s="42"/>
      <c r="P12" s="22"/>
      <c r="Q12" s="22"/>
      <c r="R12" s="22"/>
      <c r="S12" s="22"/>
      <c r="T12" s="2" t="s">
        <v>105</v>
      </c>
      <c r="W12" s="94" t="s">
        <v>24</v>
      </c>
      <c r="Y12" s="2" t="s">
        <v>12</v>
      </c>
    </row>
    <row r="13" spans="2:26" ht="19.5" customHeight="1" x14ac:dyDescent="0.2">
      <c r="B13" s="393"/>
      <c r="C13" s="394"/>
      <c r="D13" s="394"/>
      <c r="E13" s="394"/>
      <c r="F13" s="394"/>
      <c r="G13" s="394"/>
      <c r="H13" s="394"/>
      <c r="I13" s="394"/>
      <c r="J13" s="394"/>
      <c r="K13" s="394"/>
      <c r="L13" s="395"/>
      <c r="M13" s="42"/>
      <c r="N13" s="42"/>
      <c r="O13" s="42"/>
      <c r="P13" s="22"/>
      <c r="Q13" s="22"/>
      <c r="R13" s="22"/>
      <c r="S13" s="22"/>
      <c r="T13" s="2" t="s">
        <v>104</v>
      </c>
      <c r="W13" s="94" t="s">
        <v>25</v>
      </c>
    </row>
    <row r="14" spans="2:26" ht="23.25" customHeight="1" thickBot="1" x14ac:dyDescent="0.25">
      <c r="B14" s="396"/>
      <c r="C14" s="397"/>
      <c r="D14" s="397"/>
      <c r="E14" s="397"/>
      <c r="F14" s="397"/>
      <c r="G14" s="397"/>
      <c r="H14" s="397"/>
      <c r="I14" s="397"/>
      <c r="J14" s="397"/>
      <c r="K14" s="397"/>
      <c r="L14" s="398"/>
      <c r="M14" s="42"/>
      <c r="N14" s="42"/>
      <c r="O14" s="42"/>
      <c r="P14" s="22"/>
      <c r="Q14" s="22"/>
      <c r="R14" s="22"/>
      <c r="S14" s="22"/>
      <c r="T14" s="2" t="s">
        <v>196</v>
      </c>
    </row>
    <row r="15" spans="2:26" ht="13.5" thickBot="1" x14ac:dyDescent="0.25">
      <c r="O15" s="43"/>
      <c r="T15" s="2" t="s">
        <v>78</v>
      </c>
    </row>
    <row r="16" spans="2:26" ht="12" customHeight="1" x14ac:dyDescent="0.2">
      <c r="B16" s="319" t="s">
        <v>47</v>
      </c>
      <c r="C16" s="320"/>
      <c r="D16" s="320"/>
      <c r="E16" s="320"/>
      <c r="F16" s="320"/>
      <c r="G16" s="320"/>
      <c r="H16" s="320"/>
      <c r="I16" s="320"/>
      <c r="J16" s="320"/>
      <c r="K16" s="320"/>
      <c r="L16" s="321"/>
      <c r="O16" s="44"/>
      <c r="T16" s="2" t="s">
        <v>87</v>
      </c>
    </row>
    <row r="17" spans="2:20" ht="18" customHeight="1" thickBot="1" x14ac:dyDescent="0.25">
      <c r="B17" s="322"/>
      <c r="C17" s="323"/>
      <c r="D17" s="323"/>
      <c r="E17" s="323"/>
      <c r="F17" s="323"/>
      <c r="G17" s="323"/>
      <c r="H17" s="323"/>
      <c r="I17" s="323"/>
      <c r="J17" s="323"/>
      <c r="K17" s="323"/>
      <c r="L17" s="324"/>
      <c r="O17" s="44"/>
      <c r="T17" s="2" t="s">
        <v>116</v>
      </c>
    </row>
    <row r="18" spans="2:20" ht="13.5" thickBot="1" x14ac:dyDescent="0.25">
      <c r="F18" s="311"/>
      <c r="G18" s="311"/>
      <c r="H18" s="311"/>
      <c r="O18" s="44"/>
      <c r="T18" s="2" t="s">
        <v>58</v>
      </c>
    </row>
    <row r="19" spans="2:20" ht="39.75" customHeight="1" x14ac:dyDescent="0.2">
      <c r="B19" s="325" t="s">
        <v>21</v>
      </c>
      <c r="C19" s="326"/>
      <c r="D19" s="326"/>
      <c r="E19" s="326"/>
      <c r="F19" s="313" t="s">
        <v>22</v>
      </c>
      <c r="G19" s="270"/>
      <c r="H19" s="13" t="s">
        <v>66</v>
      </c>
      <c r="I19" s="13" t="s">
        <v>67</v>
      </c>
      <c r="J19" s="13" t="s">
        <v>68</v>
      </c>
      <c r="K19" s="14" t="s">
        <v>1</v>
      </c>
      <c r="L19" s="10" t="s">
        <v>80</v>
      </c>
      <c r="N19" s="44"/>
      <c r="T19" s="22" t="s">
        <v>102</v>
      </c>
    </row>
    <row r="20" spans="2:20" s="94" customFormat="1" ht="13.5" customHeight="1" x14ac:dyDescent="0.2">
      <c r="B20" s="256"/>
      <c r="C20" s="257"/>
      <c r="D20" s="257"/>
      <c r="E20" s="258"/>
      <c r="F20" s="312"/>
      <c r="G20" s="257"/>
      <c r="H20" s="67"/>
      <c r="I20" s="68"/>
      <c r="J20" s="73"/>
      <c r="K20" s="67">
        <v>0</v>
      </c>
      <c r="L20" s="81"/>
      <c r="M20" s="96"/>
      <c r="N20" s="96"/>
      <c r="P20" s="96"/>
      <c r="R20" s="94" t="b">
        <f t="shared" ref="R20:R28" si="0">IF(L20="In-Kind", K20)</f>
        <v>0</v>
      </c>
      <c r="T20" s="22" t="s">
        <v>201</v>
      </c>
    </row>
    <row r="21" spans="2:20" s="94" customFormat="1" ht="13.5" customHeight="1" x14ac:dyDescent="0.2">
      <c r="B21" s="235"/>
      <c r="C21" s="236"/>
      <c r="D21" s="236"/>
      <c r="E21" s="237"/>
      <c r="F21" s="238"/>
      <c r="G21" s="236"/>
      <c r="H21" s="67"/>
      <c r="I21" s="68"/>
      <c r="J21" s="73"/>
      <c r="K21" s="67">
        <v>0</v>
      </c>
      <c r="L21" s="81"/>
      <c r="M21" s="96"/>
      <c r="N21" s="96"/>
      <c r="P21" s="96"/>
      <c r="T21" s="22"/>
    </row>
    <row r="22" spans="2:20" s="94" customFormat="1" ht="13.5" customHeight="1" x14ac:dyDescent="0.2">
      <c r="B22" s="235"/>
      <c r="C22" s="236"/>
      <c r="D22" s="236"/>
      <c r="E22" s="237"/>
      <c r="F22" s="238"/>
      <c r="G22" s="236"/>
      <c r="H22" s="67"/>
      <c r="I22" s="68"/>
      <c r="J22" s="73"/>
      <c r="K22" s="67">
        <v>0</v>
      </c>
      <c r="L22" s="81"/>
      <c r="M22" s="96"/>
      <c r="N22" s="96"/>
      <c r="P22" s="96"/>
      <c r="T22" s="22"/>
    </row>
    <row r="23" spans="2:20" s="94" customFormat="1" ht="13.5" customHeight="1" x14ac:dyDescent="0.2">
      <c r="B23" s="235"/>
      <c r="C23" s="236"/>
      <c r="D23" s="236"/>
      <c r="E23" s="237"/>
      <c r="F23" s="238"/>
      <c r="G23" s="236"/>
      <c r="H23" s="67"/>
      <c r="I23" s="68"/>
      <c r="J23" s="73"/>
      <c r="K23" s="67">
        <v>0</v>
      </c>
      <c r="L23" s="81"/>
      <c r="M23" s="96"/>
      <c r="N23" s="96"/>
      <c r="P23" s="96"/>
      <c r="T23" s="22"/>
    </row>
    <row r="24" spans="2:20" s="94" customFormat="1" ht="13.5" customHeight="1" x14ac:dyDescent="0.2">
      <c r="B24" s="235"/>
      <c r="C24" s="236"/>
      <c r="D24" s="236"/>
      <c r="E24" s="237"/>
      <c r="F24" s="238"/>
      <c r="G24" s="236"/>
      <c r="H24" s="67"/>
      <c r="I24" s="68"/>
      <c r="J24" s="73"/>
      <c r="K24" s="67">
        <v>0</v>
      </c>
      <c r="L24" s="81"/>
      <c r="M24" s="96"/>
      <c r="N24" s="96"/>
      <c r="P24" s="96"/>
      <c r="T24" s="22"/>
    </row>
    <row r="25" spans="2:20" s="94" customFormat="1" ht="13.5" customHeight="1" x14ac:dyDescent="0.2">
      <c r="B25" s="256"/>
      <c r="C25" s="257"/>
      <c r="D25" s="257"/>
      <c r="E25" s="258"/>
      <c r="F25" s="312"/>
      <c r="G25" s="257"/>
      <c r="H25" s="67"/>
      <c r="I25" s="68"/>
      <c r="J25" s="73"/>
      <c r="K25" s="67">
        <v>0</v>
      </c>
      <c r="L25" s="81"/>
      <c r="M25" s="96"/>
      <c r="N25" s="96"/>
      <c r="P25" s="96"/>
      <c r="R25" s="94" t="b">
        <f t="shared" si="0"/>
        <v>0</v>
      </c>
      <c r="T25" s="2"/>
    </row>
    <row r="26" spans="2:20" s="94" customFormat="1" ht="13.5" customHeight="1" x14ac:dyDescent="0.2">
      <c r="B26" s="256"/>
      <c r="C26" s="257"/>
      <c r="D26" s="257"/>
      <c r="E26" s="258"/>
      <c r="F26" s="312"/>
      <c r="G26" s="257"/>
      <c r="H26" s="67"/>
      <c r="I26" s="68"/>
      <c r="J26" s="73"/>
      <c r="K26" s="67">
        <v>0</v>
      </c>
      <c r="L26" s="81"/>
      <c r="M26" s="96"/>
      <c r="N26" s="96"/>
      <c r="P26" s="96"/>
      <c r="R26" s="94" t="b">
        <f t="shared" ref="R26" si="1">IF(L26="In-Kind", K26)</f>
        <v>0</v>
      </c>
      <c r="T26" s="2"/>
    </row>
    <row r="27" spans="2:20" s="94" customFormat="1" ht="13.5" customHeight="1" x14ac:dyDescent="0.2">
      <c r="B27" s="256"/>
      <c r="C27" s="257"/>
      <c r="D27" s="257"/>
      <c r="E27" s="258"/>
      <c r="F27" s="312"/>
      <c r="G27" s="257"/>
      <c r="H27" s="67"/>
      <c r="I27" s="68"/>
      <c r="J27" s="73"/>
      <c r="K27" s="67">
        <f t="shared" ref="K27" si="2">INT(H27*I27)</f>
        <v>0</v>
      </c>
      <c r="L27" s="81"/>
      <c r="M27" s="96"/>
      <c r="N27" s="96"/>
      <c r="P27" s="96"/>
      <c r="R27" s="94" t="b">
        <f t="shared" ref="R27" si="3">IF(L27="In-Kind", K27)</f>
        <v>0</v>
      </c>
    </row>
    <row r="28" spans="2:20" s="94" customFormat="1" ht="13.5" customHeight="1" x14ac:dyDescent="0.2">
      <c r="B28" s="256"/>
      <c r="C28" s="257"/>
      <c r="D28" s="257"/>
      <c r="E28" s="258"/>
      <c r="F28" s="312"/>
      <c r="G28" s="257"/>
      <c r="H28" s="67"/>
      <c r="I28" s="68"/>
      <c r="J28" s="73"/>
      <c r="K28" s="67">
        <f t="shared" ref="K28:K29" si="4">INT(H28*I28)</f>
        <v>0</v>
      </c>
      <c r="L28" s="81"/>
      <c r="M28" s="96"/>
      <c r="N28" s="96"/>
      <c r="P28" s="96"/>
      <c r="R28" s="94" t="b">
        <f t="shared" si="0"/>
        <v>0</v>
      </c>
    </row>
    <row r="29" spans="2:20" s="94" customFormat="1" ht="13.5" customHeight="1" thickBot="1" x14ac:dyDescent="0.25">
      <c r="B29" s="410"/>
      <c r="C29" s="315"/>
      <c r="D29" s="315"/>
      <c r="E29" s="411"/>
      <c r="F29" s="314"/>
      <c r="G29" s="315"/>
      <c r="H29" s="69"/>
      <c r="I29" s="70"/>
      <c r="J29" s="74"/>
      <c r="K29" s="69">
        <f t="shared" si="4"/>
        <v>0</v>
      </c>
      <c r="L29" s="82"/>
      <c r="M29" s="106"/>
      <c r="N29" s="96"/>
      <c r="P29" s="106"/>
      <c r="R29" s="94" t="b">
        <f>IF(L29="In-Kind", K29)</f>
        <v>0</v>
      </c>
    </row>
    <row r="30" spans="2:20" ht="13.5" customHeight="1" thickBot="1" x14ac:dyDescent="0.25">
      <c r="E30" s="311"/>
      <c r="F30" s="311"/>
      <c r="G30" s="311"/>
      <c r="M30" s="45"/>
      <c r="N30" s="45"/>
      <c r="O30" s="3"/>
      <c r="R30" s="2">
        <f>SUM(R20:R29)</f>
        <v>0</v>
      </c>
      <c r="T30" s="94"/>
    </row>
    <row r="31" spans="2:20" ht="45" customHeight="1" x14ac:dyDescent="0.2">
      <c r="B31" s="269" t="s">
        <v>21</v>
      </c>
      <c r="C31" s="270"/>
      <c r="D31" s="270"/>
      <c r="E31" s="313" t="s">
        <v>22</v>
      </c>
      <c r="F31" s="335"/>
      <c r="G31" s="13" t="s">
        <v>69</v>
      </c>
      <c r="H31" s="13" t="s">
        <v>71</v>
      </c>
      <c r="I31" s="13" t="s">
        <v>75</v>
      </c>
      <c r="J31" s="13" t="s">
        <v>68</v>
      </c>
      <c r="K31" s="14" t="s">
        <v>1</v>
      </c>
      <c r="L31" s="10" t="s">
        <v>80</v>
      </c>
      <c r="M31" s="45"/>
      <c r="N31" s="3"/>
      <c r="P31" s="45"/>
      <c r="T31" s="94"/>
    </row>
    <row r="32" spans="2:20" s="94" customFormat="1" ht="13.5" customHeight="1" x14ac:dyDescent="0.2">
      <c r="B32" s="327"/>
      <c r="C32" s="328"/>
      <c r="D32" s="328"/>
      <c r="E32" s="312"/>
      <c r="F32" s="258"/>
      <c r="G32" s="67"/>
      <c r="H32" s="71"/>
      <c r="I32" s="71"/>
      <c r="J32" s="73"/>
      <c r="K32" s="67">
        <f>SUM(G32*H32*I32)</f>
        <v>0</v>
      </c>
      <c r="L32" s="83"/>
      <c r="R32" s="94" t="b">
        <f t="shared" ref="R32:R38" si="5">IF(L32="In-Kind", K32)</f>
        <v>0</v>
      </c>
    </row>
    <row r="33" spans="1:20" s="94" customFormat="1" ht="13.5" customHeight="1" x14ac:dyDescent="0.2">
      <c r="B33" s="327"/>
      <c r="C33" s="328"/>
      <c r="D33" s="328"/>
      <c r="E33" s="312"/>
      <c r="F33" s="258"/>
      <c r="G33" s="67"/>
      <c r="H33" s="71"/>
      <c r="I33" s="71"/>
      <c r="J33" s="73"/>
      <c r="K33" s="67"/>
      <c r="L33" s="83"/>
      <c r="R33" s="94" t="b">
        <f t="shared" ref="R33" si="6">IF(L33="In-Kind", K33)</f>
        <v>0</v>
      </c>
      <c r="T33" s="2"/>
    </row>
    <row r="34" spans="1:20" s="94" customFormat="1" ht="13.5" customHeight="1" x14ac:dyDescent="0.2">
      <c r="B34" s="327"/>
      <c r="C34" s="328"/>
      <c r="D34" s="328"/>
      <c r="E34" s="312"/>
      <c r="F34" s="258"/>
      <c r="G34" s="67"/>
      <c r="H34" s="71"/>
      <c r="I34" s="71"/>
      <c r="J34" s="73"/>
      <c r="K34" s="67">
        <f t="shared" ref="K34:K38" si="7">SUM(G34*H34*I34)</f>
        <v>0</v>
      </c>
      <c r="L34" s="83"/>
      <c r="R34" s="94" t="b">
        <f t="shared" si="5"/>
        <v>0</v>
      </c>
      <c r="T34" s="2"/>
    </row>
    <row r="35" spans="1:20" s="94" customFormat="1" ht="13.5" customHeight="1" x14ac:dyDescent="0.2">
      <c r="B35" s="327"/>
      <c r="C35" s="328"/>
      <c r="D35" s="328"/>
      <c r="E35" s="312"/>
      <c r="F35" s="258"/>
      <c r="G35" s="67"/>
      <c r="H35" s="71"/>
      <c r="I35" s="71"/>
      <c r="J35" s="73"/>
      <c r="K35" s="67">
        <f>SUM(G35*H35*I35)</f>
        <v>0</v>
      </c>
      <c r="L35" s="83"/>
      <c r="R35" s="94" t="b">
        <f t="shared" ref="R35:R37" si="8">IF(L35="In-Kind", K35)</f>
        <v>0</v>
      </c>
    </row>
    <row r="36" spans="1:20" s="94" customFormat="1" ht="13.5" customHeight="1" x14ac:dyDescent="0.2">
      <c r="B36" s="327"/>
      <c r="C36" s="328"/>
      <c r="D36" s="328"/>
      <c r="E36" s="312"/>
      <c r="F36" s="258"/>
      <c r="G36" s="67"/>
      <c r="H36" s="71"/>
      <c r="I36" s="71"/>
      <c r="J36" s="73"/>
      <c r="K36" s="67">
        <f t="shared" ref="K36:K37" si="9">SUM(G36*H36*I36)</f>
        <v>0</v>
      </c>
      <c r="L36" s="83"/>
      <c r="R36" s="94" t="b">
        <f t="shared" si="8"/>
        <v>0</v>
      </c>
    </row>
    <row r="37" spans="1:20" s="94" customFormat="1" ht="13.5" customHeight="1" x14ac:dyDescent="0.2">
      <c r="B37" s="327"/>
      <c r="C37" s="328"/>
      <c r="D37" s="328"/>
      <c r="E37" s="312"/>
      <c r="F37" s="258"/>
      <c r="G37" s="67"/>
      <c r="H37" s="71"/>
      <c r="I37" s="71"/>
      <c r="J37" s="73"/>
      <c r="K37" s="67">
        <f t="shared" si="9"/>
        <v>0</v>
      </c>
      <c r="L37" s="83"/>
      <c r="R37" s="94" t="b">
        <f t="shared" si="8"/>
        <v>0</v>
      </c>
    </row>
    <row r="38" spans="1:20" s="94" customFormat="1" ht="13.5" customHeight="1" thickBot="1" x14ac:dyDescent="0.25">
      <c r="B38" s="406"/>
      <c r="C38" s="407"/>
      <c r="D38" s="407"/>
      <c r="E38" s="314"/>
      <c r="F38" s="411"/>
      <c r="G38" s="69"/>
      <c r="H38" s="72"/>
      <c r="I38" s="93"/>
      <c r="J38" s="73"/>
      <c r="K38" s="136">
        <f t="shared" si="7"/>
        <v>0</v>
      </c>
      <c r="L38" s="84"/>
      <c r="R38" s="94" t="b">
        <f t="shared" si="5"/>
        <v>0</v>
      </c>
    </row>
    <row r="39" spans="1:20" ht="13.5" thickBot="1" x14ac:dyDescent="0.25">
      <c r="F39" s="15"/>
      <c r="G39" s="15"/>
      <c r="H39" s="16"/>
      <c r="I39" s="293" t="s">
        <v>46</v>
      </c>
      <c r="J39" s="294"/>
      <c r="K39" s="21">
        <f>SUM(K20:K38)</f>
        <v>0</v>
      </c>
      <c r="O39" s="3"/>
      <c r="R39" s="2">
        <f>SUM(R32:R38)</f>
        <v>0</v>
      </c>
      <c r="T39" s="94"/>
    </row>
    <row r="40" spans="1:20" ht="12" customHeight="1" thickBot="1" x14ac:dyDescent="0.25">
      <c r="A40" s="22"/>
      <c r="B40" s="46"/>
      <c r="C40" s="46"/>
      <c r="D40" s="46"/>
      <c r="E40" s="22"/>
      <c r="F40" s="22"/>
      <c r="G40" s="22"/>
      <c r="H40" s="47"/>
      <c r="I40" s="22"/>
      <c r="M40" s="3"/>
      <c r="N40" s="3"/>
      <c r="O40" s="3"/>
      <c r="P40" s="3"/>
      <c r="T40" s="94"/>
    </row>
    <row r="41" spans="1:20" ht="25.5" customHeight="1" x14ac:dyDescent="0.2">
      <c r="B41" s="336" t="s">
        <v>119</v>
      </c>
      <c r="C41" s="337"/>
      <c r="D41" s="337"/>
      <c r="E41" s="337"/>
      <c r="F41" s="337"/>
      <c r="G41" s="337"/>
      <c r="H41" s="337"/>
      <c r="I41" s="337"/>
      <c r="J41" s="337"/>
      <c r="K41" s="338"/>
      <c r="O41" s="3"/>
      <c r="P41" s="3"/>
      <c r="T41" s="94"/>
    </row>
    <row r="42" spans="1:20" ht="18" customHeight="1" thickBot="1" x14ac:dyDescent="0.25">
      <c r="B42" s="339"/>
      <c r="C42" s="340"/>
      <c r="D42" s="340"/>
      <c r="E42" s="340"/>
      <c r="F42" s="340"/>
      <c r="G42" s="340"/>
      <c r="H42" s="340"/>
      <c r="I42" s="340"/>
      <c r="J42" s="340"/>
      <c r="K42" s="341"/>
      <c r="L42" s="3"/>
      <c r="O42" s="3"/>
      <c r="P42" s="3"/>
    </row>
    <row r="43" spans="1:20" ht="12" customHeight="1" thickBot="1" x14ac:dyDescent="0.25">
      <c r="F43" s="311"/>
      <c r="G43" s="311"/>
      <c r="H43" s="311"/>
      <c r="L43" s="3"/>
      <c r="O43" s="3"/>
      <c r="P43" s="3"/>
    </row>
    <row r="44" spans="1:20" ht="13.5" thickBot="1" x14ac:dyDescent="0.25">
      <c r="B44" s="343"/>
      <c r="C44" s="343"/>
      <c r="D44" s="343"/>
      <c r="E44" s="343"/>
      <c r="F44" s="91" t="s">
        <v>48</v>
      </c>
      <c r="G44" s="66" t="s">
        <v>49</v>
      </c>
      <c r="H44" s="66" t="s">
        <v>50</v>
      </c>
      <c r="I44" s="107" t="s">
        <v>79</v>
      </c>
      <c r="K44" s="3"/>
    </row>
    <row r="45" spans="1:20" ht="12" customHeight="1" thickBot="1" x14ac:dyDescent="0.25">
      <c r="B45" s="412" t="s">
        <v>95</v>
      </c>
      <c r="C45" s="413"/>
      <c r="D45" s="413"/>
      <c r="E45" s="413"/>
      <c r="F45" s="133"/>
      <c r="G45" s="134"/>
      <c r="H45" s="132">
        <f>F45*G45</f>
        <v>0</v>
      </c>
      <c r="I45" s="85" t="s">
        <v>82</v>
      </c>
      <c r="K45" s="3"/>
      <c r="L45" s="3"/>
      <c r="R45" s="2">
        <f>IF(I45="In-Kind", H45)</f>
        <v>0</v>
      </c>
    </row>
    <row r="46" spans="1:20" ht="12" customHeight="1" thickBot="1" x14ac:dyDescent="0.25">
      <c r="F46" s="244" t="s">
        <v>51</v>
      </c>
      <c r="G46" s="414"/>
      <c r="H46" s="135">
        <f>H45</f>
        <v>0</v>
      </c>
      <c r="I46" s="22"/>
      <c r="M46" s="3"/>
      <c r="N46" s="3"/>
      <c r="O46" s="3"/>
      <c r="P46" s="3"/>
    </row>
    <row r="47" spans="1:20" ht="12" customHeight="1" thickBot="1" x14ac:dyDescent="0.25">
      <c r="A47" s="22"/>
      <c r="B47" s="46"/>
      <c r="C47" s="46"/>
      <c r="D47" s="46"/>
      <c r="E47" s="22"/>
      <c r="F47" s="22"/>
      <c r="G47" s="22"/>
      <c r="H47" s="47"/>
      <c r="I47" s="22"/>
      <c r="M47" s="3"/>
      <c r="N47" s="3"/>
      <c r="O47" s="3"/>
      <c r="P47" s="3"/>
    </row>
    <row r="48" spans="1:20" ht="24.75" customHeight="1" x14ac:dyDescent="0.2">
      <c r="B48" s="336" t="s">
        <v>54</v>
      </c>
      <c r="C48" s="337"/>
      <c r="D48" s="337"/>
      <c r="E48" s="337"/>
      <c r="F48" s="337"/>
      <c r="G48" s="337"/>
      <c r="H48" s="337"/>
      <c r="I48" s="337"/>
      <c r="J48" s="337"/>
      <c r="K48" s="338"/>
      <c r="L48" s="22"/>
      <c r="O48" s="3"/>
      <c r="P48" s="3"/>
    </row>
    <row r="49" spans="1:20" ht="27.95" customHeight="1" thickBot="1" x14ac:dyDescent="0.25">
      <c r="B49" s="339"/>
      <c r="C49" s="340"/>
      <c r="D49" s="340"/>
      <c r="E49" s="340"/>
      <c r="F49" s="340"/>
      <c r="G49" s="340"/>
      <c r="H49" s="340"/>
      <c r="I49" s="340"/>
      <c r="J49" s="340"/>
      <c r="K49" s="341"/>
      <c r="L49" s="3"/>
      <c r="O49" s="3"/>
      <c r="P49" s="3"/>
    </row>
    <row r="50" spans="1:20" ht="12" customHeight="1" thickBot="1" x14ac:dyDescent="0.25">
      <c r="F50" s="311"/>
      <c r="G50" s="311"/>
      <c r="H50" s="311"/>
      <c r="O50" s="3"/>
      <c r="P50" s="3"/>
    </row>
    <row r="51" spans="1:20" ht="50.25" customHeight="1" x14ac:dyDescent="0.2">
      <c r="B51" s="269" t="s">
        <v>21</v>
      </c>
      <c r="C51" s="335"/>
      <c r="D51" s="313" t="s">
        <v>22</v>
      </c>
      <c r="E51" s="270"/>
      <c r="F51" s="13" t="s">
        <v>73</v>
      </c>
      <c r="G51" s="13" t="s">
        <v>72</v>
      </c>
      <c r="H51" s="344" t="s">
        <v>74</v>
      </c>
      <c r="I51" s="345"/>
      <c r="J51" s="13" t="s">
        <v>67</v>
      </c>
      <c r="K51" s="14" t="s">
        <v>1</v>
      </c>
      <c r="L51" s="10" t="s">
        <v>80</v>
      </c>
      <c r="O51" s="3"/>
      <c r="P51" s="3"/>
    </row>
    <row r="52" spans="1:20" s="94" customFormat="1" ht="12" customHeight="1" x14ac:dyDescent="0.2">
      <c r="B52" s="334"/>
      <c r="C52" s="264"/>
      <c r="D52" s="312"/>
      <c r="E52" s="258"/>
      <c r="F52" s="67"/>
      <c r="G52" s="73"/>
      <c r="H52" s="332"/>
      <c r="I52" s="342"/>
      <c r="J52" s="68"/>
      <c r="K52" s="67"/>
      <c r="L52" s="81"/>
      <c r="O52" s="96"/>
      <c r="P52" s="96"/>
      <c r="R52" s="94" t="b">
        <f t="shared" ref="R52:R60" si="10">IF(L52="In-Kind", K52)</f>
        <v>0</v>
      </c>
      <c r="T52" s="2"/>
    </row>
    <row r="53" spans="1:20" s="94" customFormat="1" ht="12" customHeight="1" x14ac:dyDescent="0.2">
      <c r="B53" s="334"/>
      <c r="C53" s="264"/>
      <c r="D53" s="312"/>
      <c r="E53" s="257"/>
      <c r="F53" s="67"/>
      <c r="G53" s="73"/>
      <c r="H53" s="332"/>
      <c r="I53" s="342"/>
      <c r="J53" s="68"/>
      <c r="K53" s="67">
        <f>F53*H53*J53</f>
        <v>0</v>
      </c>
      <c r="L53" s="81"/>
      <c r="O53" s="96"/>
      <c r="P53" s="96"/>
      <c r="R53" s="94" t="b">
        <f t="shared" si="10"/>
        <v>0</v>
      </c>
      <c r="T53" s="2"/>
    </row>
    <row r="54" spans="1:20" s="94" customFormat="1" ht="12" customHeight="1" x14ac:dyDescent="0.2">
      <c r="B54" s="334"/>
      <c r="C54" s="264"/>
      <c r="D54" s="312"/>
      <c r="E54" s="257"/>
      <c r="F54" s="67"/>
      <c r="G54" s="73"/>
      <c r="H54" s="332"/>
      <c r="I54" s="342"/>
      <c r="J54" s="68"/>
      <c r="K54" s="67">
        <f t="shared" ref="K54" si="11">F54*H54*J54</f>
        <v>0</v>
      </c>
      <c r="L54" s="83"/>
      <c r="O54" s="96"/>
      <c r="P54" s="96"/>
      <c r="R54" s="94" t="b">
        <f t="shared" ref="R54:R59" si="12">IF(L54="In-Kind", K54)</f>
        <v>0</v>
      </c>
      <c r="T54" s="2"/>
    </row>
    <row r="55" spans="1:20" s="94" customFormat="1" ht="12" customHeight="1" x14ac:dyDescent="0.2">
      <c r="B55" s="334"/>
      <c r="C55" s="264"/>
      <c r="D55" s="312"/>
      <c r="E55" s="258"/>
      <c r="F55" s="67"/>
      <c r="G55" s="73"/>
      <c r="H55" s="332"/>
      <c r="I55" s="333"/>
      <c r="J55" s="68"/>
      <c r="K55" s="67">
        <f>F55*H55*J55</f>
        <v>0</v>
      </c>
      <c r="L55" s="81"/>
      <c r="O55" s="96"/>
      <c r="P55" s="96"/>
      <c r="R55" s="94" t="b">
        <f t="shared" si="12"/>
        <v>0</v>
      </c>
    </row>
    <row r="56" spans="1:20" s="94" customFormat="1" ht="12" customHeight="1" x14ac:dyDescent="0.2">
      <c r="B56" s="334"/>
      <c r="C56" s="264"/>
      <c r="D56" s="312"/>
      <c r="E56" s="258"/>
      <c r="F56" s="67"/>
      <c r="G56" s="73"/>
      <c r="H56" s="332"/>
      <c r="I56" s="333"/>
      <c r="J56" s="68"/>
      <c r="K56" s="67">
        <f>F56*H56*J56</f>
        <v>0</v>
      </c>
      <c r="L56" s="81"/>
      <c r="O56" s="96"/>
      <c r="P56" s="96"/>
      <c r="R56" s="94" t="b">
        <f t="shared" si="12"/>
        <v>0</v>
      </c>
    </row>
    <row r="57" spans="1:20" s="94" customFormat="1" ht="12" customHeight="1" x14ac:dyDescent="0.2">
      <c r="B57" s="334"/>
      <c r="C57" s="264"/>
      <c r="D57" s="312"/>
      <c r="E57" s="258"/>
      <c r="F57" s="67"/>
      <c r="G57" s="73"/>
      <c r="H57" s="332"/>
      <c r="I57" s="333"/>
      <c r="J57" s="68"/>
      <c r="K57" s="67">
        <f t="shared" ref="K57:K59" si="13">F57*H57*J57</f>
        <v>0</v>
      </c>
      <c r="L57" s="83"/>
      <c r="O57" s="96"/>
      <c r="P57" s="96"/>
      <c r="R57" s="94" t="b">
        <f t="shared" si="12"/>
        <v>0</v>
      </c>
    </row>
    <row r="58" spans="1:20" s="94" customFormat="1" ht="12" customHeight="1" x14ac:dyDescent="0.2">
      <c r="B58" s="334"/>
      <c r="C58" s="264"/>
      <c r="D58" s="312"/>
      <c r="E58" s="258"/>
      <c r="F58" s="67"/>
      <c r="G58" s="73"/>
      <c r="H58" s="332"/>
      <c r="I58" s="333"/>
      <c r="J58" s="68"/>
      <c r="K58" s="67">
        <f t="shared" si="13"/>
        <v>0</v>
      </c>
      <c r="L58" s="81"/>
      <c r="O58" s="96"/>
      <c r="P58" s="96"/>
      <c r="R58" s="94" t="b">
        <f t="shared" si="12"/>
        <v>0</v>
      </c>
    </row>
    <row r="59" spans="1:20" s="94" customFormat="1" ht="12" customHeight="1" x14ac:dyDescent="0.2">
      <c r="B59" s="334"/>
      <c r="C59" s="264"/>
      <c r="D59" s="312"/>
      <c r="E59" s="258"/>
      <c r="F59" s="67"/>
      <c r="G59" s="73"/>
      <c r="H59" s="332"/>
      <c r="I59" s="333"/>
      <c r="J59" s="68"/>
      <c r="K59" s="67">
        <f t="shared" si="13"/>
        <v>0</v>
      </c>
      <c r="L59" s="83"/>
      <c r="O59" s="96"/>
      <c r="P59" s="96"/>
      <c r="R59" s="94" t="b">
        <f t="shared" si="12"/>
        <v>0</v>
      </c>
    </row>
    <row r="60" spans="1:20" s="94" customFormat="1" ht="12" customHeight="1" thickBot="1" x14ac:dyDescent="0.25">
      <c r="B60" s="348"/>
      <c r="C60" s="349"/>
      <c r="D60" s="314"/>
      <c r="E60" s="315"/>
      <c r="F60" s="69"/>
      <c r="G60" s="74"/>
      <c r="H60" s="329"/>
      <c r="I60" s="330"/>
      <c r="J60" s="70"/>
      <c r="K60" s="69">
        <f t="shared" ref="K60" si="14">F60*H60*J60</f>
        <v>0</v>
      </c>
      <c r="L60" s="84"/>
      <c r="O60" s="96"/>
      <c r="P60" s="96"/>
      <c r="R60" s="94" t="b">
        <f t="shared" si="10"/>
        <v>0</v>
      </c>
    </row>
    <row r="61" spans="1:20" ht="12" customHeight="1" thickBot="1" x14ac:dyDescent="0.25">
      <c r="F61" s="15"/>
      <c r="G61" s="15"/>
      <c r="J61" s="116" t="s">
        <v>52</v>
      </c>
      <c r="K61" s="19">
        <f>SUM(K52:K60)</f>
        <v>0</v>
      </c>
      <c r="O61" s="3"/>
      <c r="P61" s="3"/>
      <c r="R61" s="2">
        <f>SUM(R52:R60)</f>
        <v>0</v>
      </c>
      <c r="T61" s="94"/>
    </row>
    <row r="62" spans="1:20" ht="12" customHeight="1" thickBot="1" x14ac:dyDescent="0.25">
      <c r="F62" s="15"/>
      <c r="G62" s="15"/>
      <c r="H62" s="16"/>
      <c r="M62" s="3"/>
      <c r="N62" s="3"/>
      <c r="O62" s="3"/>
      <c r="P62" s="3"/>
      <c r="T62" s="94"/>
    </row>
    <row r="63" spans="1:20" ht="12" customHeight="1" thickBot="1" x14ac:dyDescent="0.25">
      <c r="A63" s="22"/>
      <c r="B63" s="46"/>
      <c r="C63" s="46"/>
      <c r="D63" s="46"/>
      <c r="E63" s="22"/>
      <c r="F63" s="22"/>
      <c r="G63" s="22"/>
      <c r="H63" s="47"/>
      <c r="I63" s="22"/>
      <c r="J63" s="20" t="s">
        <v>53</v>
      </c>
      <c r="K63" s="32"/>
      <c r="L63" s="21">
        <f>K39+H46+K61</f>
        <v>0</v>
      </c>
      <c r="T63" s="94"/>
    </row>
    <row r="64" spans="1:20" ht="12" customHeight="1" thickBot="1" x14ac:dyDescent="0.25">
      <c r="B64" s="48"/>
      <c r="C64" s="48"/>
      <c r="D64" s="48"/>
    </row>
    <row r="65" spans="2:20" ht="24" customHeight="1" x14ac:dyDescent="0.2">
      <c r="B65" s="275" t="s">
        <v>94</v>
      </c>
      <c r="C65" s="276"/>
      <c r="D65" s="276"/>
      <c r="E65" s="276"/>
      <c r="F65" s="276"/>
      <c r="G65" s="276"/>
      <c r="H65" s="276"/>
      <c r="I65" s="276"/>
      <c r="J65" s="276"/>
      <c r="K65" s="276"/>
      <c r="L65" s="277"/>
      <c r="M65" s="49"/>
    </row>
    <row r="66" spans="2:20" ht="25.7" customHeight="1" thickBot="1" x14ac:dyDescent="0.25">
      <c r="B66" s="278"/>
      <c r="C66" s="279"/>
      <c r="D66" s="279"/>
      <c r="E66" s="279"/>
      <c r="F66" s="279"/>
      <c r="G66" s="279"/>
      <c r="H66" s="279"/>
      <c r="I66" s="279"/>
      <c r="J66" s="279"/>
      <c r="K66" s="279"/>
      <c r="L66" s="280"/>
      <c r="M66" s="50"/>
    </row>
    <row r="67" spans="2:20" ht="12.75" customHeight="1" thickBot="1" x14ac:dyDescent="0.25">
      <c r="B67" s="51"/>
      <c r="C67" s="51"/>
      <c r="D67" s="51"/>
      <c r="E67" s="51"/>
      <c r="F67" s="51"/>
      <c r="G67" s="51"/>
      <c r="H67" s="51"/>
      <c r="I67" s="51"/>
      <c r="J67" s="51"/>
      <c r="K67" s="51"/>
      <c r="L67" s="51"/>
    </row>
    <row r="68" spans="2:20" ht="12.75" customHeight="1" thickBot="1" x14ac:dyDescent="0.25">
      <c r="B68" s="299" t="s">
        <v>36</v>
      </c>
      <c r="C68" s="300"/>
      <c r="D68" s="301"/>
      <c r="E68" s="65" t="s">
        <v>61</v>
      </c>
    </row>
    <row r="69" spans="2:20" ht="13.5" thickBot="1" x14ac:dyDescent="0.25">
      <c r="B69" s="299" t="s">
        <v>2</v>
      </c>
      <c r="C69" s="300"/>
      <c r="D69" s="331"/>
      <c r="E69" s="34" t="s">
        <v>35</v>
      </c>
      <c r="F69" s="34" t="s">
        <v>3</v>
      </c>
      <c r="G69" s="34" t="s">
        <v>1</v>
      </c>
      <c r="H69" s="34" t="s">
        <v>9</v>
      </c>
      <c r="I69" s="34" t="s">
        <v>10</v>
      </c>
      <c r="J69" s="34" t="s">
        <v>11</v>
      </c>
      <c r="K69" s="34" t="s">
        <v>1</v>
      </c>
      <c r="L69" s="125" t="s">
        <v>80</v>
      </c>
      <c r="M69" s="50"/>
    </row>
    <row r="70" spans="2:20" s="94" customFormat="1" x14ac:dyDescent="0.2">
      <c r="B70" s="401"/>
      <c r="C70" s="402"/>
      <c r="D70" s="402"/>
      <c r="E70" s="126"/>
      <c r="F70" s="127"/>
      <c r="G70" s="128"/>
      <c r="H70" s="234"/>
      <c r="I70" s="234"/>
      <c r="J70" s="234"/>
      <c r="K70" s="137"/>
      <c r="L70" s="129"/>
      <c r="M70" s="101"/>
      <c r="N70" s="101"/>
      <c r="R70" s="94" t="b">
        <f t="shared" ref="R70:R82" si="15">IF(L70="In-Kind", K70)</f>
        <v>0</v>
      </c>
      <c r="T70" s="2"/>
    </row>
    <row r="71" spans="2:20" s="94" customFormat="1" x14ac:dyDescent="0.2">
      <c r="B71" s="297"/>
      <c r="C71" s="298"/>
      <c r="D71" s="298"/>
      <c r="E71" s="118"/>
      <c r="F71" s="77"/>
      <c r="G71" s="76"/>
      <c r="H71" s="232"/>
      <c r="I71" s="232"/>
      <c r="J71" s="232"/>
      <c r="K71" s="67">
        <f t="shared" ref="K70:K82" si="16">(G71*H71*I71*J71)</f>
        <v>0</v>
      </c>
      <c r="L71" s="86"/>
      <c r="M71" s="101"/>
      <c r="N71" s="101"/>
      <c r="R71" s="94" t="b">
        <f t="shared" si="15"/>
        <v>0</v>
      </c>
      <c r="T71" s="2"/>
    </row>
    <row r="72" spans="2:20" s="94" customFormat="1" x14ac:dyDescent="0.2">
      <c r="B72" s="297"/>
      <c r="C72" s="298"/>
      <c r="D72" s="298"/>
      <c r="E72" s="118"/>
      <c r="F72" s="75"/>
      <c r="G72" s="76"/>
      <c r="H72" s="232"/>
      <c r="I72" s="232"/>
      <c r="J72" s="232"/>
      <c r="K72" s="138">
        <f t="shared" ref="K72:K73" si="17">(G72*H72*I72*J72)</f>
        <v>0</v>
      </c>
      <c r="L72" s="86"/>
      <c r="M72" s="101"/>
      <c r="N72" s="101"/>
      <c r="R72" s="94" t="b">
        <f t="shared" ref="R72:R73" si="18">IF(L72="In-Kind", K72)</f>
        <v>0</v>
      </c>
      <c r="T72" s="2"/>
    </row>
    <row r="73" spans="2:20" s="94" customFormat="1" x14ac:dyDescent="0.2">
      <c r="B73" s="297"/>
      <c r="C73" s="298"/>
      <c r="D73" s="298"/>
      <c r="E73" s="118"/>
      <c r="F73" s="77"/>
      <c r="G73" s="76"/>
      <c r="H73" s="232"/>
      <c r="I73" s="232"/>
      <c r="J73" s="232"/>
      <c r="K73" s="67">
        <f t="shared" si="17"/>
        <v>0</v>
      </c>
      <c r="L73" s="86"/>
      <c r="M73" s="101"/>
      <c r="N73" s="101"/>
      <c r="R73" s="94" t="b">
        <f t="shared" si="18"/>
        <v>0</v>
      </c>
    </row>
    <row r="74" spans="2:20" s="94" customFormat="1" x14ac:dyDescent="0.2">
      <c r="B74" s="297"/>
      <c r="C74" s="298"/>
      <c r="D74" s="298"/>
      <c r="E74" s="118"/>
      <c r="F74" s="77"/>
      <c r="G74" s="76"/>
      <c r="H74" s="232"/>
      <c r="I74" s="232"/>
      <c r="J74" s="232"/>
      <c r="K74" s="67">
        <f t="shared" si="16"/>
        <v>0</v>
      </c>
      <c r="L74" s="86"/>
      <c r="M74" s="101"/>
      <c r="N74" s="101"/>
      <c r="R74" s="94" t="b">
        <f t="shared" si="15"/>
        <v>0</v>
      </c>
    </row>
    <row r="75" spans="2:20" s="94" customFormat="1" x14ac:dyDescent="0.2">
      <c r="B75" s="297"/>
      <c r="C75" s="298"/>
      <c r="D75" s="298"/>
      <c r="E75" s="118"/>
      <c r="F75" s="119"/>
      <c r="G75" s="76"/>
      <c r="H75" s="232"/>
      <c r="I75" s="232"/>
      <c r="J75" s="232"/>
      <c r="K75" s="67">
        <f t="shared" si="16"/>
        <v>0</v>
      </c>
      <c r="L75" s="130"/>
      <c r="M75" s="95"/>
      <c r="N75" s="95"/>
      <c r="O75" s="95"/>
      <c r="P75" s="95"/>
      <c r="R75" s="94" t="b">
        <f t="shared" si="15"/>
        <v>0</v>
      </c>
    </row>
    <row r="76" spans="2:20" s="94" customFormat="1" x14ac:dyDescent="0.2">
      <c r="B76" s="297"/>
      <c r="C76" s="298"/>
      <c r="D76" s="298"/>
      <c r="E76" s="118"/>
      <c r="F76" s="77"/>
      <c r="G76" s="76"/>
      <c r="H76" s="232"/>
      <c r="I76" s="232"/>
      <c r="J76" s="232"/>
      <c r="K76" s="67">
        <f t="shared" si="16"/>
        <v>0</v>
      </c>
      <c r="L76" s="131"/>
      <c r="M76" s="103"/>
      <c r="N76" s="103"/>
      <c r="O76" s="103"/>
      <c r="P76" s="103"/>
      <c r="R76" s="94" t="b">
        <f t="shared" si="15"/>
        <v>0</v>
      </c>
    </row>
    <row r="77" spans="2:20" s="94" customFormat="1" x14ac:dyDescent="0.2">
      <c r="B77" s="297"/>
      <c r="C77" s="298"/>
      <c r="D77" s="298"/>
      <c r="E77" s="118"/>
      <c r="F77" s="77"/>
      <c r="G77" s="76"/>
      <c r="H77" s="232"/>
      <c r="I77" s="232"/>
      <c r="J77" s="232"/>
      <c r="K77" s="67">
        <f t="shared" si="16"/>
        <v>0</v>
      </c>
      <c r="L77" s="87"/>
      <c r="M77" s="102"/>
      <c r="N77" s="104"/>
      <c r="O77" s="99"/>
      <c r="P77" s="99"/>
      <c r="R77" s="94" t="b">
        <f t="shared" si="15"/>
        <v>0</v>
      </c>
    </row>
    <row r="78" spans="2:20" s="94" customFormat="1" x14ac:dyDescent="0.2">
      <c r="B78" s="297"/>
      <c r="C78" s="298"/>
      <c r="D78" s="298"/>
      <c r="E78" s="118"/>
      <c r="F78" s="77"/>
      <c r="G78" s="76"/>
      <c r="H78" s="232"/>
      <c r="I78" s="232"/>
      <c r="J78" s="232"/>
      <c r="K78" s="67">
        <f t="shared" ref="K78:K79" si="19">(G78*H78*I78*J78)</f>
        <v>0</v>
      </c>
      <c r="L78" s="87"/>
      <c r="M78" s="102"/>
      <c r="N78" s="104"/>
      <c r="O78" s="99"/>
      <c r="P78" s="99"/>
      <c r="R78" s="94" t="b">
        <f t="shared" ref="R78:R79" si="20">IF(L78="In-Kind", K78)</f>
        <v>0</v>
      </c>
    </row>
    <row r="79" spans="2:20" s="94" customFormat="1" x14ac:dyDescent="0.2">
      <c r="B79" s="297"/>
      <c r="C79" s="298"/>
      <c r="D79" s="298"/>
      <c r="E79" s="118"/>
      <c r="F79" s="77"/>
      <c r="G79" s="76"/>
      <c r="H79" s="232"/>
      <c r="I79" s="232"/>
      <c r="J79" s="232"/>
      <c r="K79" s="67">
        <f t="shared" si="19"/>
        <v>0</v>
      </c>
      <c r="L79" s="87"/>
      <c r="M79" s="102"/>
      <c r="N79" s="104"/>
      <c r="O79" s="99"/>
      <c r="P79" s="99"/>
      <c r="R79" s="94" t="b">
        <f t="shared" si="20"/>
        <v>0</v>
      </c>
    </row>
    <row r="80" spans="2:20" s="94" customFormat="1" x14ac:dyDescent="0.2">
      <c r="B80" s="297"/>
      <c r="C80" s="298"/>
      <c r="D80" s="298"/>
      <c r="E80" s="118"/>
      <c r="F80" s="77"/>
      <c r="G80" s="76"/>
      <c r="H80" s="232"/>
      <c r="I80" s="232"/>
      <c r="J80" s="232"/>
      <c r="K80" s="67">
        <f t="shared" ref="K80" si="21">(G80*H80*I80*J80)</f>
        <v>0</v>
      </c>
      <c r="L80" s="87"/>
      <c r="M80" s="102"/>
      <c r="N80" s="104"/>
      <c r="O80" s="99"/>
      <c r="P80" s="99"/>
      <c r="R80" s="94" t="b">
        <f t="shared" ref="R80" si="22">IF(L80="In-Kind", K80)</f>
        <v>0</v>
      </c>
    </row>
    <row r="81" spans="2:20" s="94" customFormat="1" x14ac:dyDescent="0.2">
      <c r="B81" s="297"/>
      <c r="C81" s="298"/>
      <c r="D81" s="298"/>
      <c r="E81" s="118"/>
      <c r="F81" s="77"/>
      <c r="G81" s="76"/>
      <c r="H81" s="232"/>
      <c r="I81" s="232"/>
      <c r="J81" s="232"/>
      <c r="K81" s="67">
        <f t="shared" si="16"/>
        <v>0</v>
      </c>
      <c r="L81" s="87"/>
      <c r="M81" s="99"/>
      <c r="N81" s="104"/>
      <c r="O81" s="99"/>
      <c r="P81" s="99"/>
      <c r="R81" s="94" t="b">
        <f t="shared" si="15"/>
        <v>0</v>
      </c>
    </row>
    <row r="82" spans="2:20" s="94" customFormat="1" ht="13.5" thickBot="1" x14ac:dyDescent="0.25">
      <c r="B82" s="346"/>
      <c r="C82" s="347"/>
      <c r="D82" s="347"/>
      <c r="E82" s="92"/>
      <c r="F82" s="117"/>
      <c r="G82" s="78"/>
      <c r="H82" s="114"/>
      <c r="I82" s="114"/>
      <c r="J82" s="114"/>
      <c r="K82" s="69">
        <f t="shared" si="16"/>
        <v>0</v>
      </c>
      <c r="L82" s="88"/>
      <c r="M82" s="99"/>
      <c r="N82" s="105"/>
      <c r="O82" s="99"/>
      <c r="P82" s="99"/>
      <c r="R82" s="94" t="b">
        <f t="shared" si="15"/>
        <v>0</v>
      </c>
    </row>
    <row r="83" spans="2:20" ht="13.5" thickBot="1" x14ac:dyDescent="0.25">
      <c r="B83" s="51"/>
      <c r="C83" s="51"/>
      <c r="D83" s="51"/>
      <c r="E83" s="51"/>
      <c r="F83" s="51"/>
      <c r="G83" s="51"/>
      <c r="H83" s="51"/>
      <c r="I83" s="51"/>
      <c r="J83" s="51"/>
      <c r="K83" s="51"/>
      <c r="M83" s="22"/>
      <c r="N83" s="23"/>
      <c r="O83" s="22"/>
      <c r="P83" s="22"/>
      <c r="R83" s="2">
        <f>SUM(R70:R82)</f>
        <v>0</v>
      </c>
      <c r="T83" s="94"/>
    </row>
    <row r="84" spans="2:20" ht="13.5" thickBot="1" x14ac:dyDescent="0.25">
      <c r="B84" s="299" t="s">
        <v>44</v>
      </c>
      <c r="C84" s="300"/>
      <c r="D84" s="301"/>
      <c r="M84" s="22"/>
      <c r="N84" s="23"/>
      <c r="O84" s="22"/>
      <c r="P84" s="22"/>
      <c r="T84" s="94"/>
    </row>
    <row r="85" spans="2:20" ht="28.5" customHeight="1" x14ac:dyDescent="0.2">
      <c r="B85" s="269" t="s">
        <v>2</v>
      </c>
      <c r="C85" s="270"/>
      <c r="D85" s="335"/>
      <c r="E85" s="313" t="s">
        <v>35</v>
      </c>
      <c r="F85" s="335"/>
      <c r="G85" s="313" t="s">
        <v>39</v>
      </c>
      <c r="H85" s="335"/>
      <c r="I85" s="35" t="s">
        <v>40</v>
      </c>
      <c r="J85" s="13" t="s">
        <v>37</v>
      </c>
      <c r="K85" s="35" t="s">
        <v>38</v>
      </c>
      <c r="L85" s="10" t="s">
        <v>80</v>
      </c>
      <c r="M85" s="22"/>
      <c r="N85" s="23"/>
      <c r="O85" s="22"/>
      <c r="P85" s="22"/>
      <c r="T85" s="94"/>
    </row>
    <row r="86" spans="2:20" s="94" customFormat="1" x14ac:dyDescent="0.2">
      <c r="B86" s="350"/>
      <c r="C86" s="351"/>
      <c r="D86" s="352"/>
      <c r="E86" s="273"/>
      <c r="F86" s="274"/>
      <c r="G86" s="295"/>
      <c r="H86" s="296"/>
      <c r="I86" s="140"/>
      <c r="J86" s="232"/>
      <c r="K86" s="67">
        <f t="shared" ref="K86:K93" si="23">I86*J86</f>
        <v>0</v>
      </c>
      <c r="L86" s="89"/>
      <c r="R86" s="94" t="b">
        <f t="shared" ref="R86:R93" si="24">IF(L86="In-Kind", K86)</f>
        <v>0</v>
      </c>
      <c r="T86" s="2"/>
    </row>
    <row r="87" spans="2:20" s="94" customFormat="1" x14ac:dyDescent="0.2">
      <c r="B87" s="305"/>
      <c r="C87" s="259"/>
      <c r="D87" s="259"/>
      <c r="E87" s="273"/>
      <c r="F87" s="274"/>
      <c r="G87" s="295"/>
      <c r="H87" s="296"/>
      <c r="I87" s="140"/>
      <c r="J87" s="232"/>
      <c r="K87" s="67">
        <f t="shared" si="23"/>
        <v>0</v>
      </c>
      <c r="L87" s="89"/>
      <c r="R87" s="94" t="b">
        <f t="shared" si="24"/>
        <v>0</v>
      </c>
      <c r="T87" s="2"/>
    </row>
    <row r="88" spans="2:20" s="94" customFormat="1" x14ac:dyDescent="0.2">
      <c r="B88" s="305"/>
      <c r="C88" s="259"/>
      <c r="D88" s="259"/>
      <c r="E88" s="273"/>
      <c r="F88" s="274"/>
      <c r="G88" s="295"/>
      <c r="H88" s="296"/>
      <c r="I88" s="140"/>
      <c r="J88" s="232"/>
      <c r="K88" s="67">
        <f t="shared" si="23"/>
        <v>0</v>
      </c>
      <c r="L88" s="89"/>
      <c r="R88" s="94" t="b">
        <f t="shared" si="24"/>
        <v>0</v>
      </c>
      <c r="T88" s="2"/>
    </row>
    <row r="89" spans="2:20" s="94" customFormat="1" ht="12.75" customHeight="1" x14ac:dyDescent="0.2">
      <c r="B89" s="305"/>
      <c r="C89" s="259"/>
      <c r="D89" s="259"/>
      <c r="E89" s="273"/>
      <c r="F89" s="274"/>
      <c r="G89" s="295"/>
      <c r="H89" s="296"/>
      <c r="I89" s="140"/>
      <c r="J89" s="232"/>
      <c r="K89" s="67">
        <f t="shared" si="23"/>
        <v>0</v>
      </c>
      <c r="L89" s="89"/>
      <c r="R89" s="94" t="b">
        <f t="shared" si="24"/>
        <v>0</v>
      </c>
    </row>
    <row r="90" spans="2:20" s="94" customFormat="1" x14ac:dyDescent="0.2">
      <c r="B90" s="305"/>
      <c r="C90" s="259"/>
      <c r="D90" s="259"/>
      <c r="E90" s="273"/>
      <c r="F90" s="274"/>
      <c r="G90" s="295"/>
      <c r="H90" s="296"/>
      <c r="I90" s="140"/>
      <c r="J90" s="232"/>
      <c r="K90" s="67">
        <f t="shared" si="23"/>
        <v>0</v>
      </c>
      <c r="L90" s="89"/>
      <c r="R90" s="94" t="b">
        <f t="shared" ref="R90:R92" si="25">IF(L90="In-Kind", K90)</f>
        <v>0</v>
      </c>
    </row>
    <row r="91" spans="2:20" s="94" customFormat="1" x14ac:dyDescent="0.2">
      <c r="B91" s="305"/>
      <c r="C91" s="259"/>
      <c r="D91" s="259"/>
      <c r="E91" s="273"/>
      <c r="F91" s="274"/>
      <c r="G91" s="295"/>
      <c r="H91" s="296"/>
      <c r="I91" s="140"/>
      <c r="J91" s="232"/>
      <c r="K91" s="67">
        <f t="shared" si="23"/>
        <v>0</v>
      </c>
      <c r="L91" s="89"/>
      <c r="R91" s="94" t="b">
        <f t="shared" si="25"/>
        <v>0</v>
      </c>
    </row>
    <row r="92" spans="2:20" s="94" customFormat="1" ht="12.75" customHeight="1" x14ac:dyDescent="0.2">
      <c r="B92" s="305"/>
      <c r="C92" s="259"/>
      <c r="D92" s="259"/>
      <c r="E92" s="273"/>
      <c r="F92" s="274"/>
      <c r="G92" s="295"/>
      <c r="H92" s="296"/>
      <c r="I92" s="140"/>
      <c r="J92" s="232"/>
      <c r="K92" s="67">
        <f t="shared" si="23"/>
        <v>0</v>
      </c>
      <c r="L92" s="89"/>
      <c r="R92" s="94" t="b">
        <f t="shared" si="25"/>
        <v>0</v>
      </c>
    </row>
    <row r="93" spans="2:20" s="94" customFormat="1" ht="13.5" thickBot="1" x14ac:dyDescent="0.25">
      <c r="B93" s="306"/>
      <c r="C93" s="307"/>
      <c r="D93" s="308"/>
      <c r="E93" s="271"/>
      <c r="F93" s="272"/>
      <c r="G93" s="399"/>
      <c r="H93" s="400"/>
      <c r="I93" s="141"/>
      <c r="J93" s="233"/>
      <c r="K93" s="136">
        <f t="shared" si="23"/>
        <v>0</v>
      </c>
      <c r="L93" s="90"/>
      <c r="R93" s="94" t="b">
        <f t="shared" si="24"/>
        <v>0</v>
      </c>
    </row>
    <row r="94" spans="2:20" ht="13.5" thickBot="1" x14ac:dyDescent="0.25">
      <c r="I94" s="244" t="s">
        <v>45</v>
      </c>
      <c r="J94" s="245"/>
      <c r="K94" s="18">
        <f>SUM(K70:K93)</f>
        <v>0</v>
      </c>
      <c r="R94" s="2">
        <f>SUM(R86:R93)</f>
        <v>0</v>
      </c>
      <c r="T94" s="94"/>
    </row>
    <row r="95" spans="2:20" ht="13.5" thickBot="1" x14ac:dyDescent="0.25">
      <c r="J95" s="9"/>
      <c r="K95" s="9"/>
      <c r="L95" s="24"/>
      <c r="T95" s="94"/>
    </row>
    <row r="96" spans="2:20" ht="12.75" customHeight="1" x14ac:dyDescent="0.2">
      <c r="B96" s="275" t="s">
        <v>92</v>
      </c>
      <c r="C96" s="276"/>
      <c r="D96" s="276"/>
      <c r="E96" s="276"/>
      <c r="F96" s="276"/>
      <c r="G96" s="276"/>
      <c r="H96" s="276"/>
      <c r="I96" s="276"/>
      <c r="J96" s="276"/>
      <c r="K96" s="276"/>
      <c r="L96" s="277"/>
      <c r="T96" s="94"/>
    </row>
    <row r="97" spans="2:20" x14ac:dyDescent="0.2">
      <c r="B97" s="302"/>
      <c r="C97" s="303"/>
      <c r="D97" s="303"/>
      <c r="E97" s="303"/>
      <c r="F97" s="303"/>
      <c r="G97" s="303"/>
      <c r="H97" s="303"/>
      <c r="I97" s="303"/>
      <c r="J97" s="303"/>
      <c r="K97" s="303"/>
      <c r="L97" s="304"/>
    </row>
    <row r="98" spans="2:20" x14ac:dyDescent="0.2">
      <c r="B98" s="302"/>
      <c r="C98" s="303"/>
      <c r="D98" s="303"/>
      <c r="E98" s="303"/>
      <c r="F98" s="303"/>
      <c r="G98" s="303"/>
      <c r="H98" s="303"/>
      <c r="I98" s="303"/>
      <c r="J98" s="303"/>
      <c r="K98" s="303"/>
      <c r="L98" s="304"/>
    </row>
    <row r="99" spans="2:20" ht="6.75" customHeight="1" thickBot="1" x14ac:dyDescent="0.25">
      <c r="B99" s="278"/>
      <c r="C99" s="279"/>
      <c r="D99" s="279"/>
      <c r="E99" s="279"/>
      <c r="F99" s="279"/>
      <c r="G99" s="279"/>
      <c r="H99" s="279"/>
      <c r="I99" s="279"/>
      <c r="J99" s="279"/>
      <c r="K99" s="279"/>
      <c r="L99" s="280"/>
    </row>
    <row r="100" spans="2:20" ht="13.5" thickBot="1" x14ac:dyDescent="0.25"/>
    <row r="101" spans="2:20" x14ac:dyDescent="0.2">
      <c r="B101" s="269" t="s">
        <v>41</v>
      </c>
      <c r="C101" s="270"/>
      <c r="D101" s="270"/>
      <c r="E101" s="270"/>
      <c r="F101" s="34" t="s">
        <v>14</v>
      </c>
      <c r="G101" s="253" t="s">
        <v>93</v>
      </c>
      <c r="H101" s="255"/>
      <c r="I101" s="253" t="s">
        <v>17</v>
      </c>
      <c r="J101" s="255"/>
      <c r="K101" s="34" t="s">
        <v>1</v>
      </c>
      <c r="L101" s="11" t="s">
        <v>80</v>
      </c>
      <c r="M101" s="25"/>
      <c r="N101" s="25"/>
      <c r="O101" s="25"/>
      <c r="P101" s="25"/>
    </row>
    <row r="102" spans="2:20" s="94" customFormat="1" x14ac:dyDescent="0.2">
      <c r="B102" s="243"/>
      <c r="C102" s="242"/>
      <c r="D102" s="242"/>
      <c r="E102" s="242"/>
      <c r="F102" s="67"/>
      <c r="G102" s="247"/>
      <c r="H102" s="248"/>
      <c r="I102" s="273"/>
      <c r="J102" s="274"/>
      <c r="K102" s="67"/>
      <c r="L102" s="83"/>
      <c r="R102" s="94" t="b">
        <f t="shared" ref="R102:R108" si="26">IF(L102="In-Kind", K102)</f>
        <v>0</v>
      </c>
      <c r="T102" s="2"/>
    </row>
    <row r="103" spans="2:20" s="94" customFormat="1" x14ac:dyDescent="0.2">
      <c r="B103" s="243"/>
      <c r="C103" s="242"/>
      <c r="D103" s="242"/>
      <c r="E103" s="242"/>
      <c r="F103" s="67"/>
      <c r="G103" s="247"/>
      <c r="H103" s="248"/>
      <c r="I103" s="273"/>
      <c r="J103" s="274"/>
      <c r="K103" s="67">
        <f t="shared" ref="K103:K108" si="27">SUM(F103*G103)</f>
        <v>0</v>
      </c>
      <c r="L103" s="83"/>
      <c r="R103" s="94" t="b">
        <f t="shared" si="26"/>
        <v>0</v>
      </c>
      <c r="T103" s="2"/>
    </row>
    <row r="104" spans="2:20" s="94" customFormat="1" x14ac:dyDescent="0.2">
      <c r="B104" s="243"/>
      <c r="C104" s="242"/>
      <c r="D104" s="242"/>
      <c r="E104" s="242"/>
      <c r="F104" s="67"/>
      <c r="G104" s="247"/>
      <c r="H104" s="248"/>
      <c r="I104" s="273"/>
      <c r="J104" s="274"/>
      <c r="K104" s="67">
        <f t="shared" si="27"/>
        <v>0</v>
      </c>
      <c r="L104" s="83"/>
      <c r="R104" s="94" t="b">
        <f t="shared" si="26"/>
        <v>0</v>
      </c>
      <c r="T104" s="2"/>
    </row>
    <row r="105" spans="2:20" s="94" customFormat="1" x14ac:dyDescent="0.2">
      <c r="B105" s="243"/>
      <c r="C105" s="242"/>
      <c r="D105" s="242"/>
      <c r="E105" s="242"/>
      <c r="F105" s="67"/>
      <c r="G105" s="247"/>
      <c r="H105" s="248"/>
      <c r="I105" s="273"/>
      <c r="J105" s="274"/>
      <c r="K105" s="67">
        <f t="shared" si="27"/>
        <v>0</v>
      </c>
      <c r="L105" s="83"/>
      <c r="R105" s="94" t="b">
        <f t="shared" ref="R105" si="28">IF(L105="In-Kind", K105)</f>
        <v>0</v>
      </c>
    </row>
    <row r="106" spans="2:20" s="94" customFormat="1" x14ac:dyDescent="0.2">
      <c r="B106" s="243"/>
      <c r="C106" s="242"/>
      <c r="D106" s="242"/>
      <c r="E106" s="242"/>
      <c r="F106" s="67"/>
      <c r="G106" s="247"/>
      <c r="H106" s="248"/>
      <c r="I106" s="273"/>
      <c r="J106" s="274"/>
      <c r="K106" s="67">
        <f t="shared" si="27"/>
        <v>0</v>
      </c>
      <c r="L106" s="83"/>
      <c r="R106" s="94" t="b">
        <f t="shared" ref="R106" si="29">IF(L106="In-Kind", K106)</f>
        <v>0</v>
      </c>
    </row>
    <row r="107" spans="2:20" s="94" customFormat="1" x14ac:dyDescent="0.2">
      <c r="B107" s="243"/>
      <c r="C107" s="242"/>
      <c r="D107" s="242"/>
      <c r="E107" s="242"/>
      <c r="F107" s="67"/>
      <c r="G107" s="247"/>
      <c r="H107" s="248"/>
      <c r="I107" s="273"/>
      <c r="J107" s="274"/>
      <c r="K107" s="67">
        <f t="shared" si="27"/>
        <v>0</v>
      </c>
      <c r="L107" s="83"/>
      <c r="R107" s="94" t="b">
        <f t="shared" si="26"/>
        <v>0</v>
      </c>
    </row>
    <row r="108" spans="2:20" s="94" customFormat="1" ht="13.5" thickBot="1" x14ac:dyDescent="0.25">
      <c r="B108" s="292"/>
      <c r="C108" s="268"/>
      <c r="D108" s="268"/>
      <c r="E108" s="268"/>
      <c r="F108" s="69"/>
      <c r="G108" s="249"/>
      <c r="H108" s="250"/>
      <c r="I108" s="271"/>
      <c r="J108" s="272"/>
      <c r="K108" s="67">
        <f t="shared" si="27"/>
        <v>0</v>
      </c>
      <c r="L108" s="84"/>
      <c r="R108" s="94" t="b">
        <f t="shared" si="26"/>
        <v>0</v>
      </c>
    </row>
    <row r="109" spans="2:20" ht="13.5" thickBot="1" x14ac:dyDescent="0.25">
      <c r="B109" s="48"/>
      <c r="C109" s="48"/>
      <c r="D109" s="48"/>
      <c r="I109" s="408" t="s">
        <v>19</v>
      </c>
      <c r="J109" s="409"/>
      <c r="K109" s="19">
        <f>SUM(K102:K108)</f>
        <v>0</v>
      </c>
      <c r="R109" s="2">
        <f>SUM(R102:R108)</f>
        <v>0</v>
      </c>
      <c r="T109" s="94"/>
    </row>
    <row r="110" spans="2:20" ht="13.5" thickBot="1" x14ac:dyDescent="0.25">
      <c r="T110" s="94"/>
    </row>
    <row r="111" spans="2:20" x14ac:dyDescent="0.2">
      <c r="B111" s="275" t="s">
        <v>91</v>
      </c>
      <c r="C111" s="276"/>
      <c r="D111" s="276"/>
      <c r="E111" s="276"/>
      <c r="F111" s="276"/>
      <c r="G111" s="276"/>
      <c r="H111" s="276"/>
      <c r="I111" s="276"/>
      <c r="J111" s="276"/>
      <c r="K111" s="276"/>
      <c r="L111" s="277"/>
      <c r="T111" s="94"/>
    </row>
    <row r="112" spans="2:20" ht="32.25" customHeight="1" thickBot="1" x14ac:dyDescent="0.25">
      <c r="B112" s="278"/>
      <c r="C112" s="279"/>
      <c r="D112" s="279"/>
      <c r="E112" s="279"/>
      <c r="F112" s="279"/>
      <c r="G112" s="279"/>
      <c r="H112" s="279"/>
      <c r="I112" s="279"/>
      <c r="J112" s="279"/>
      <c r="K112" s="279"/>
      <c r="L112" s="280"/>
    </row>
    <row r="113" spans="2:20" ht="13.5" thickBot="1" x14ac:dyDescent="0.25">
      <c r="K113" s="1"/>
      <c r="L113" s="26"/>
    </row>
    <row r="114" spans="2:20" x14ac:dyDescent="0.2">
      <c r="B114" s="285" t="s">
        <v>3</v>
      </c>
      <c r="C114" s="254"/>
      <c r="D114" s="254"/>
      <c r="E114" s="255"/>
      <c r="F114" s="34" t="s">
        <v>16</v>
      </c>
      <c r="G114" s="421" t="s">
        <v>15</v>
      </c>
      <c r="H114" s="422"/>
      <c r="I114" s="253" t="s">
        <v>17</v>
      </c>
      <c r="J114" s="255"/>
      <c r="K114" s="34" t="s">
        <v>1</v>
      </c>
      <c r="L114" s="11" t="s">
        <v>80</v>
      </c>
    </row>
    <row r="115" spans="2:20" s="94" customFormat="1" x14ac:dyDescent="0.2">
      <c r="B115" s="281"/>
      <c r="C115" s="282"/>
      <c r="D115" s="282"/>
      <c r="E115" s="274"/>
      <c r="F115" s="67"/>
      <c r="G115" s="423"/>
      <c r="H115" s="424"/>
      <c r="I115" s="273"/>
      <c r="J115" s="274"/>
      <c r="K115" s="67"/>
      <c r="L115" s="83"/>
      <c r="M115" s="98"/>
      <c r="N115" s="98"/>
      <c r="R115" s="94" t="b">
        <f t="shared" ref="R115:R125" si="30">IF(L115="In-Kind", K115)</f>
        <v>0</v>
      </c>
      <c r="T115" s="2"/>
    </row>
    <row r="116" spans="2:20" s="94" customFormat="1" x14ac:dyDescent="0.2">
      <c r="B116" s="281"/>
      <c r="C116" s="282"/>
      <c r="D116" s="282"/>
      <c r="E116" s="274"/>
      <c r="F116" s="67"/>
      <c r="G116" s="423"/>
      <c r="H116" s="424"/>
      <c r="I116" s="273"/>
      <c r="J116" s="274"/>
      <c r="K116" s="67">
        <f>SUM(F116*G116)</f>
        <v>0</v>
      </c>
      <c r="L116" s="83"/>
      <c r="M116" s="98"/>
      <c r="N116" s="98"/>
      <c r="R116" s="94" t="b">
        <f t="shared" si="30"/>
        <v>0</v>
      </c>
      <c r="T116" s="2"/>
    </row>
    <row r="117" spans="2:20" s="94" customFormat="1" x14ac:dyDescent="0.2">
      <c r="B117" s="281"/>
      <c r="C117" s="282"/>
      <c r="D117" s="282"/>
      <c r="E117" s="274"/>
      <c r="F117" s="67"/>
      <c r="G117" s="423"/>
      <c r="H117" s="424"/>
      <c r="I117" s="273"/>
      <c r="J117" s="274"/>
      <c r="K117" s="67">
        <f>SUM(F117*G117)</f>
        <v>0</v>
      </c>
      <c r="L117" s="83"/>
      <c r="M117" s="99"/>
      <c r="N117" s="99"/>
      <c r="R117" s="94" t="b">
        <f t="shared" si="30"/>
        <v>0</v>
      </c>
      <c r="T117" s="2"/>
    </row>
    <row r="118" spans="2:20" s="94" customFormat="1" x14ac:dyDescent="0.2">
      <c r="B118" s="281"/>
      <c r="C118" s="282"/>
      <c r="D118" s="282"/>
      <c r="E118" s="274"/>
      <c r="F118" s="67"/>
      <c r="G118" s="423"/>
      <c r="H118" s="424"/>
      <c r="I118" s="273"/>
      <c r="J118" s="274"/>
      <c r="K118" s="67">
        <f t="shared" ref="K118:K125" si="31">SUM(F118*G118)</f>
        <v>0</v>
      </c>
      <c r="L118" s="83"/>
      <c r="M118" s="99"/>
      <c r="N118" s="99"/>
      <c r="R118" s="94" t="b">
        <f t="shared" ref="R118:R124" si="32">IF(L118="In-Kind", K118)</f>
        <v>0</v>
      </c>
    </row>
    <row r="119" spans="2:20" s="94" customFormat="1" x14ac:dyDescent="0.2">
      <c r="B119" s="281"/>
      <c r="C119" s="282"/>
      <c r="D119" s="282"/>
      <c r="E119" s="274"/>
      <c r="F119" s="67"/>
      <c r="G119" s="423"/>
      <c r="H119" s="424"/>
      <c r="I119" s="259"/>
      <c r="J119" s="259"/>
      <c r="K119" s="67">
        <f t="shared" si="31"/>
        <v>0</v>
      </c>
      <c r="L119" s="83"/>
      <c r="M119" s="99"/>
      <c r="N119" s="100"/>
      <c r="O119" s="100"/>
      <c r="P119" s="100"/>
      <c r="Q119" s="100"/>
      <c r="R119" s="94" t="b">
        <f t="shared" si="32"/>
        <v>0</v>
      </c>
    </row>
    <row r="120" spans="2:20" s="94" customFormat="1" x14ac:dyDescent="0.2">
      <c r="B120" s="281"/>
      <c r="C120" s="282"/>
      <c r="D120" s="282"/>
      <c r="E120" s="274"/>
      <c r="F120" s="67"/>
      <c r="G120" s="423"/>
      <c r="H120" s="424"/>
      <c r="I120" s="273"/>
      <c r="J120" s="274"/>
      <c r="K120" s="67">
        <f t="shared" si="31"/>
        <v>0</v>
      </c>
      <c r="L120" s="83"/>
      <c r="M120" s="98"/>
      <c r="N120" s="98"/>
      <c r="R120" s="94" t="b">
        <f t="shared" ref="R120:R122" si="33">IF(L120="In-Kind", K120)</f>
        <v>0</v>
      </c>
    </row>
    <row r="121" spans="2:20" s="94" customFormat="1" x14ac:dyDescent="0.2">
      <c r="B121" s="281"/>
      <c r="C121" s="282"/>
      <c r="D121" s="282"/>
      <c r="E121" s="274"/>
      <c r="F121" s="67"/>
      <c r="G121" s="423"/>
      <c r="H121" s="424"/>
      <c r="I121" s="273"/>
      <c r="J121" s="274"/>
      <c r="K121" s="67">
        <f t="shared" si="31"/>
        <v>0</v>
      </c>
      <c r="L121" s="83"/>
      <c r="M121" s="98"/>
      <c r="N121" s="98"/>
      <c r="R121" s="94" t="b">
        <f t="shared" si="33"/>
        <v>0</v>
      </c>
    </row>
    <row r="122" spans="2:20" s="94" customFormat="1" x14ac:dyDescent="0.2">
      <c r="B122" s="281"/>
      <c r="C122" s="282"/>
      <c r="D122" s="282"/>
      <c r="E122" s="274"/>
      <c r="F122" s="67"/>
      <c r="G122" s="423"/>
      <c r="H122" s="424"/>
      <c r="I122" s="273"/>
      <c r="J122" s="274"/>
      <c r="K122" s="67">
        <f t="shared" si="31"/>
        <v>0</v>
      </c>
      <c r="L122" s="83"/>
      <c r="M122" s="99"/>
      <c r="N122" s="99"/>
      <c r="R122" s="94" t="b">
        <f t="shared" si="33"/>
        <v>0</v>
      </c>
    </row>
    <row r="123" spans="2:20" s="94" customFormat="1" x14ac:dyDescent="0.2">
      <c r="B123" s="281"/>
      <c r="C123" s="282"/>
      <c r="D123" s="282"/>
      <c r="E123" s="274"/>
      <c r="F123" s="67"/>
      <c r="G123" s="423"/>
      <c r="H123" s="424"/>
      <c r="I123" s="273"/>
      <c r="J123" s="274"/>
      <c r="K123" s="67">
        <f t="shared" si="31"/>
        <v>0</v>
      </c>
      <c r="L123" s="83"/>
      <c r="M123" s="99"/>
      <c r="N123" s="99"/>
      <c r="R123" s="94" t="b">
        <f t="shared" si="32"/>
        <v>0</v>
      </c>
    </row>
    <row r="124" spans="2:20" s="94" customFormat="1" x14ac:dyDescent="0.2">
      <c r="B124" s="281"/>
      <c r="C124" s="282"/>
      <c r="D124" s="282"/>
      <c r="E124" s="274"/>
      <c r="F124" s="67"/>
      <c r="G124" s="423"/>
      <c r="H124" s="424"/>
      <c r="I124" s="259"/>
      <c r="J124" s="259"/>
      <c r="K124" s="67">
        <f t="shared" si="31"/>
        <v>0</v>
      </c>
      <c r="L124" s="83"/>
      <c r="M124" s="99"/>
      <c r="N124" s="100"/>
      <c r="O124" s="100"/>
      <c r="P124" s="100"/>
      <c r="Q124" s="100"/>
      <c r="R124" s="94" t="b">
        <f t="shared" si="32"/>
        <v>0</v>
      </c>
    </row>
    <row r="125" spans="2:20" s="94" customFormat="1" ht="13.5" thickBot="1" x14ac:dyDescent="0.25">
      <c r="B125" s="403"/>
      <c r="C125" s="404"/>
      <c r="D125" s="404"/>
      <c r="E125" s="272"/>
      <c r="F125" s="69"/>
      <c r="G125" s="436"/>
      <c r="H125" s="437"/>
      <c r="I125" s="405"/>
      <c r="J125" s="405"/>
      <c r="K125" s="67">
        <f t="shared" si="31"/>
        <v>0</v>
      </c>
      <c r="L125" s="84"/>
      <c r="M125" s="99"/>
      <c r="N125" s="99"/>
      <c r="R125" s="94" t="b">
        <f t="shared" si="30"/>
        <v>0</v>
      </c>
    </row>
    <row r="126" spans="2:20" ht="12" customHeight="1" thickBot="1" x14ac:dyDescent="0.25">
      <c r="I126" s="363" t="s">
        <v>18</v>
      </c>
      <c r="J126" s="364"/>
      <c r="K126" s="19">
        <f>SUM(K115:K125)</f>
        <v>0</v>
      </c>
      <c r="R126" s="2">
        <f>SUM(R115:R125)</f>
        <v>0</v>
      </c>
      <c r="T126" s="94"/>
    </row>
    <row r="127" spans="2:20" ht="13.5" thickBot="1" x14ac:dyDescent="0.25">
      <c r="T127" s="94"/>
    </row>
    <row r="128" spans="2:20" ht="12" customHeight="1" x14ac:dyDescent="0.2">
      <c r="B128" s="319" t="s">
        <v>90</v>
      </c>
      <c r="C128" s="320"/>
      <c r="D128" s="320"/>
      <c r="E128" s="320"/>
      <c r="F128" s="320"/>
      <c r="G128" s="320"/>
      <c r="H128" s="320"/>
      <c r="I128" s="320"/>
      <c r="J128" s="320"/>
      <c r="K128" s="320"/>
      <c r="L128" s="321"/>
      <c r="T128" s="94"/>
    </row>
    <row r="129" spans="2:20" ht="19.5" customHeight="1" thickBot="1" x14ac:dyDescent="0.25">
      <c r="B129" s="322"/>
      <c r="C129" s="323"/>
      <c r="D129" s="323"/>
      <c r="E129" s="323"/>
      <c r="F129" s="323"/>
      <c r="G129" s="323"/>
      <c r="H129" s="323"/>
      <c r="I129" s="323"/>
      <c r="J129" s="323"/>
      <c r="K129" s="323"/>
      <c r="L129" s="324"/>
    </row>
    <row r="130" spans="2:20" ht="12" customHeight="1" thickBot="1" x14ac:dyDescent="0.25">
      <c r="B130" s="52"/>
      <c r="C130" s="52"/>
      <c r="D130" s="52"/>
      <c r="E130" s="52"/>
      <c r="F130" s="52"/>
      <c r="G130" s="52"/>
      <c r="H130" s="52"/>
      <c r="I130" s="52"/>
      <c r="J130" s="52"/>
      <c r="K130" s="52"/>
      <c r="L130" s="52"/>
    </row>
    <row r="131" spans="2:20" x14ac:dyDescent="0.2">
      <c r="B131" s="325" t="s">
        <v>3</v>
      </c>
      <c r="C131" s="326"/>
      <c r="D131" s="326"/>
      <c r="E131" s="326"/>
      <c r="F131" s="139" t="s">
        <v>16</v>
      </c>
      <c r="G131" s="419" t="s">
        <v>15</v>
      </c>
      <c r="H131" s="420"/>
      <c r="I131" s="246" t="s">
        <v>17</v>
      </c>
      <c r="J131" s="246"/>
      <c r="K131" s="139" t="s">
        <v>1</v>
      </c>
      <c r="L131" s="11" t="s">
        <v>80</v>
      </c>
    </row>
    <row r="132" spans="2:20" s="94" customFormat="1" x14ac:dyDescent="0.2">
      <c r="B132" s="256"/>
      <c r="C132" s="257"/>
      <c r="D132" s="257"/>
      <c r="E132" s="258"/>
      <c r="F132" s="67"/>
      <c r="G132" s="415"/>
      <c r="H132" s="416"/>
      <c r="I132" s="259"/>
      <c r="J132" s="259"/>
      <c r="K132" s="67"/>
      <c r="L132" s="83"/>
      <c r="M132" s="96"/>
      <c r="N132" s="96"/>
      <c r="O132" s="96"/>
      <c r="R132" s="94" t="b">
        <f t="shared" ref="R132:R135" si="34">IF(L132="In-Kind", K132)</f>
        <v>0</v>
      </c>
      <c r="T132" s="2"/>
    </row>
    <row r="133" spans="2:20" s="94" customFormat="1" x14ac:dyDescent="0.2">
      <c r="B133" s="260"/>
      <c r="C133" s="261"/>
      <c r="D133" s="261"/>
      <c r="E133" s="262"/>
      <c r="F133" s="67"/>
      <c r="G133" s="415"/>
      <c r="H133" s="416"/>
      <c r="I133" s="263"/>
      <c r="J133" s="264"/>
      <c r="K133" s="67">
        <f t="shared" ref="K133:K135" si="35">INT(SUM(F133*G133))</f>
        <v>0</v>
      </c>
      <c r="L133" s="83"/>
      <c r="M133" s="96"/>
      <c r="N133" s="96"/>
      <c r="O133" s="96"/>
      <c r="R133" s="94" t="b">
        <f t="shared" si="34"/>
        <v>0</v>
      </c>
      <c r="T133" s="2"/>
    </row>
    <row r="134" spans="2:20" s="94" customFormat="1" x14ac:dyDescent="0.2">
      <c r="B134" s="260"/>
      <c r="C134" s="261"/>
      <c r="D134" s="261"/>
      <c r="E134" s="262"/>
      <c r="F134" s="67"/>
      <c r="G134" s="415"/>
      <c r="H134" s="416"/>
      <c r="I134" s="263"/>
      <c r="J134" s="264"/>
      <c r="K134" s="67">
        <f t="shared" si="35"/>
        <v>0</v>
      </c>
      <c r="L134" s="83"/>
      <c r="M134" s="97"/>
      <c r="N134" s="97"/>
      <c r="O134" s="97"/>
      <c r="R134" s="94" t="b">
        <f t="shared" si="34"/>
        <v>0</v>
      </c>
      <c r="T134" s="2"/>
    </row>
    <row r="135" spans="2:20" s="94" customFormat="1" ht="13.5" thickBot="1" x14ac:dyDescent="0.25">
      <c r="B135" s="287"/>
      <c r="C135" s="288"/>
      <c r="D135" s="288"/>
      <c r="E135" s="289"/>
      <c r="F135" s="69"/>
      <c r="G135" s="417"/>
      <c r="H135" s="418"/>
      <c r="I135" s="433"/>
      <c r="J135" s="349"/>
      <c r="K135" s="67">
        <f t="shared" si="35"/>
        <v>0</v>
      </c>
      <c r="L135" s="84"/>
      <c r="R135" s="94" t="b">
        <f t="shared" si="34"/>
        <v>0</v>
      </c>
    </row>
    <row r="136" spans="2:20" ht="13.5" thickBot="1" x14ac:dyDescent="0.25">
      <c r="I136" s="363" t="s">
        <v>34</v>
      </c>
      <c r="J136" s="364"/>
      <c r="K136" s="19">
        <f>SUM(K132:K135)</f>
        <v>0</v>
      </c>
      <c r="R136" s="2">
        <f>SUM(R132:R135)</f>
        <v>0</v>
      </c>
      <c r="T136" s="94"/>
    </row>
    <row r="137" spans="2:20" ht="13.5" thickBot="1" x14ac:dyDescent="0.25">
      <c r="B137" s="286"/>
      <c r="C137" s="286"/>
      <c r="D137" s="286"/>
      <c r="E137" s="22"/>
      <c r="F137" s="33"/>
      <c r="G137" s="33"/>
      <c r="H137" s="33"/>
      <c r="L137" s="53"/>
      <c r="T137" s="94"/>
    </row>
    <row r="138" spans="2:20" ht="13.5" customHeight="1" x14ac:dyDescent="0.2">
      <c r="B138" s="336" t="s">
        <v>89</v>
      </c>
      <c r="C138" s="337"/>
      <c r="D138" s="337"/>
      <c r="E138" s="337"/>
      <c r="F138" s="337"/>
      <c r="G138" s="337"/>
      <c r="H138" s="337"/>
      <c r="I138" s="337"/>
      <c r="J138" s="337"/>
      <c r="K138" s="337"/>
      <c r="L138" s="338"/>
      <c r="T138" s="94"/>
    </row>
    <row r="139" spans="2:20" x14ac:dyDescent="0.2">
      <c r="B139" s="387"/>
      <c r="C139" s="388"/>
      <c r="D139" s="388"/>
      <c r="E139" s="388"/>
      <c r="F139" s="388"/>
      <c r="G139" s="388"/>
      <c r="H139" s="388"/>
      <c r="I139" s="388"/>
      <c r="J139" s="388"/>
      <c r="K139" s="388"/>
      <c r="L139" s="389"/>
    </row>
    <row r="140" spans="2:20" ht="28.5" customHeight="1" thickBot="1" x14ac:dyDescent="0.25">
      <c r="B140" s="339"/>
      <c r="C140" s="340"/>
      <c r="D140" s="340"/>
      <c r="E140" s="340"/>
      <c r="F140" s="340"/>
      <c r="G140" s="340"/>
      <c r="H140" s="340"/>
      <c r="I140" s="340"/>
      <c r="J140" s="340"/>
      <c r="K140" s="340"/>
      <c r="L140" s="341"/>
    </row>
    <row r="141" spans="2:20" ht="13.5" thickBot="1" x14ac:dyDescent="0.25"/>
    <row r="142" spans="2:20" ht="25.5" x14ac:dyDescent="0.2">
      <c r="B142" s="269" t="s">
        <v>3</v>
      </c>
      <c r="C142" s="270"/>
      <c r="D142" s="270"/>
      <c r="E142" s="335"/>
      <c r="F142" s="109" t="s">
        <v>16</v>
      </c>
      <c r="G142" s="115" t="s">
        <v>97</v>
      </c>
      <c r="H142" s="110" t="s">
        <v>96</v>
      </c>
      <c r="I142" s="253" t="s">
        <v>17</v>
      </c>
      <c r="J142" s="255"/>
      <c r="K142" s="31" t="s">
        <v>1</v>
      </c>
      <c r="L142" s="11" t="s">
        <v>80</v>
      </c>
    </row>
    <row r="143" spans="2:20" s="94" customFormat="1" ht="12.75" customHeight="1" x14ac:dyDescent="0.2">
      <c r="B143" s="265"/>
      <c r="C143" s="266"/>
      <c r="D143" s="266"/>
      <c r="E143" s="266"/>
      <c r="F143" s="76"/>
      <c r="G143" s="113"/>
      <c r="H143" s="111"/>
      <c r="I143" s="259"/>
      <c r="J143" s="259"/>
      <c r="K143" s="67"/>
      <c r="L143" s="83"/>
      <c r="M143" s="96"/>
      <c r="N143" s="96"/>
      <c r="O143" s="96"/>
      <c r="R143" s="94" t="b">
        <f>IF(L143="In-Kind", K143)</f>
        <v>0</v>
      </c>
      <c r="T143" s="2"/>
    </row>
    <row r="144" spans="2:20" s="94" customFormat="1" ht="12.75" customHeight="1" x14ac:dyDescent="0.2">
      <c r="B144" s="265"/>
      <c r="C144" s="266"/>
      <c r="D144" s="266"/>
      <c r="E144" s="266"/>
      <c r="F144" s="76"/>
      <c r="G144" s="113"/>
      <c r="H144" s="111"/>
      <c r="I144" s="259"/>
      <c r="J144" s="259"/>
      <c r="K144" s="67">
        <f>(F144*G144)*H144</f>
        <v>0</v>
      </c>
      <c r="L144" s="83"/>
      <c r="M144" s="96"/>
      <c r="N144" s="96"/>
      <c r="O144" s="96"/>
      <c r="R144" s="94" t="b">
        <f t="shared" ref="R144:R153" si="36">IF(L144="In-Kind", K144)</f>
        <v>0</v>
      </c>
      <c r="T144" s="2"/>
    </row>
    <row r="145" spans="2:20" s="94" customFormat="1" ht="12.75" customHeight="1" x14ac:dyDescent="0.2">
      <c r="B145" s="256"/>
      <c r="C145" s="257"/>
      <c r="D145" s="257"/>
      <c r="E145" s="258"/>
      <c r="F145" s="76"/>
      <c r="G145" s="113"/>
      <c r="H145" s="111"/>
      <c r="I145" s="259"/>
      <c r="J145" s="259"/>
      <c r="K145" s="67">
        <f>(F145*G145)*H145</f>
        <v>0</v>
      </c>
      <c r="L145" s="83"/>
      <c r="M145" s="97"/>
      <c r="N145" s="97"/>
      <c r="O145" s="97"/>
      <c r="R145" s="94" t="b">
        <f t="shared" si="36"/>
        <v>0</v>
      </c>
      <c r="T145" s="2"/>
    </row>
    <row r="146" spans="2:20" s="94" customFormat="1" ht="12.75" customHeight="1" x14ac:dyDescent="0.2">
      <c r="B146" s="256"/>
      <c r="C146" s="257"/>
      <c r="D146" s="257"/>
      <c r="E146" s="258"/>
      <c r="F146" s="76"/>
      <c r="G146" s="113"/>
      <c r="H146" s="111"/>
      <c r="I146" s="259"/>
      <c r="J146" s="259"/>
      <c r="K146" s="67">
        <f>(F146*G146)*H146</f>
        <v>0</v>
      </c>
      <c r="L146" s="83"/>
      <c r="M146" s="97"/>
      <c r="N146" s="97"/>
      <c r="O146" s="97"/>
      <c r="R146" s="94" t="b">
        <f t="shared" ref="R146" si="37">IF(L146="In-Kind", K146)</f>
        <v>0</v>
      </c>
    </row>
    <row r="147" spans="2:20" s="94" customFormat="1" ht="12.75" customHeight="1" x14ac:dyDescent="0.2">
      <c r="B147" s="265"/>
      <c r="C147" s="266"/>
      <c r="D147" s="266"/>
      <c r="E147" s="266"/>
      <c r="F147" s="76"/>
      <c r="G147" s="113"/>
      <c r="H147" s="111"/>
      <c r="I147" s="267"/>
      <c r="J147" s="267"/>
      <c r="K147" s="67">
        <f t="shared" ref="K147" si="38">(F147*G147)*H147</f>
        <v>0</v>
      </c>
      <c r="L147" s="83"/>
      <c r="M147" s="97"/>
      <c r="N147" s="97"/>
      <c r="O147" s="97"/>
      <c r="R147" s="94" t="b">
        <f t="shared" ref="R147" si="39">IF(L147="In-Kind", K147)</f>
        <v>0</v>
      </c>
    </row>
    <row r="148" spans="2:20" s="94" customFormat="1" ht="12.75" customHeight="1" x14ac:dyDescent="0.2">
      <c r="B148" s="256"/>
      <c r="C148" s="257"/>
      <c r="D148" s="257"/>
      <c r="E148" s="258"/>
      <c r="F148" s="76"/>
      <c r="G148" s="113"/>
      <c r="H148" s="111"/>
      <c r="I148" s="259"/>
      <c r="J148" s="259"/>
      <c r="K148" s="67">
        <f t="shared" ref="K148" si="40">(F148*G148)*H148</f>
        <v>0</v>
      </c>
      <c r="L148" s="83"/>
      <c r="M148" s="96"/>
      <c r="N148" s="96"/>
      <c r="O148" s="96"/>
      <c r="R148" s="94" t="b">
        <f t="shared" ref="R148" si="41">IF(L148="In-Kind", K148)</f>
        <v>0</v>
      </c>
    </row>
    <row r="149" spans="2:20" s="94" customFormat="1" ht="12.75" customHeight="1" x14ac:dyDescent="0.2">
      <c r="B149" s="256"/>
      <c r="C149" s="257"/>
      <c r="D149" s="257"/>
      <c r="E149" s="258"/>
      <c r="F149" s="76"/>
      <c r="G149" s="113"/>
      <c r="H149" s="111"/>
      <c r="I149" s="259"/>
      <c r="J149" s="259"/>
      <c r="K149" s="67">
        <f t="shared" ref="K149:K152" si="42">(F149*G149)*H149</f>
        <v>0</v>
      </c>
      <c r="L149" s="83"/>
      <c r="M149" s="97"/>
      <c r="N149" s="97"/>
      <c r="O149" s="97"/>
      <c r="R149" s="94" t="b">
        <f t="shared" ref="R149:R152" si="43">IF(L149="In-Kind", K149)</f>
        <v>0</v>
      </c>
    </row>
    <row r="150" spans="2:20" s="94" customFormat="1" ht="12.75" customHeight="1" x14ac:dyDescent="0.2">
      <c r="B150" s="260"/>
      <c r="C150" s="261"/>
      <c r="D150" s="261"/>
      <c r="E150" s="262"/>
      <c r="F150" s="76"/>
      <c r="G150" s="113"/>
      <c r="H150" s="111"/>
      <c r="I150" s="263"/>
      <c r="J150" s="264"/>
      <c r="K150" s="67">
        <f t="shared" si="42"/>
        <v>0</v>
      </c>
      <c r="L150" s="83"/>
      <c r="M150" s="97"/>
      <c r="N150" s="97"/>
      <c r="O150" s="97"/>
      <c r="R150" s="94" t="b">
        <f t="shared" si="43"/>
        <v>0</v>
      </c>
    </row>
    <row r="151" spans="2:20" s="94" customFormat="1" ht="12.75" customHeight="1" x14ac:dyDescent="0.2">
      <c r="B151" s="260"/>
      <c r="C151" s="261"/>
      <c r="D151" s="261"/>
      <c r="E151" s="262"/>
      <c r="F151" s="76"/>
      <c r="G151" s="113"/>
      <c r="H151" s="111"/>
      <c r="I151" s="263"/>
      <c r="J151" s="264"/>
      <c r="K151" s="67">
        <f t="shared" si="42"/>
        <v>0</v>
      </c>
      <c r="L151" s="83"/>
      <c r="M151" s="97"/>
      <c r="N151" s="97"/>
      <c r="O151" s="97"/>
      <c r="R151" s="94" t="b">
        <f t="shared" si="43"/>
        <v>0</v>
      </c>
    </row>
    <row r="152" spans="2:20" s="94" customFormat="1" ht="12.75" customHeight="1" x14ac:dyDescent="0.2">
      <c r="B152" s="265"/>
      <c r="C152" s="266"/>
      <c r="D152" s="266"/>
      <c r="E152" s="266"/>
      <c r="F152" s="76"/>
      <c r="G152" s="113"/>
      <c r="H152" s="111"/>
      <c r="I152" s="267"/>
      <c r="J152" s="267"/>
      <c r="K152" s="67">
        <f t="shared" si="42"/>
        <v>0</v>
      </c>
      <c r="L152" s="83"/>
      <c r="M152" s="97"/>
      <c r="N152" s="97"/>
      <c r="O152" s="97"/>
      <c r="R152" s="94" t="b">
        <f t="shared" si="43"/>
        <v>0</v>
      </c>
    </row>
    <row r="153" spans="2:20" s="94" customFormat="1" ht="12.75" customHeight="1" thickBot="1" x14ac:dyDescent="0.25">
      <c r="B153" s="434"/>
      <c r="C153" s="435"/>
      <c r="D153" s="435"/>
      <c r="E153" s="435"/>
      <c r="F153" s="78"/>
      <c r="G153" s="114"/>
      <c r="H153" s="112"/>
      <c r="I153" s="267"/>
      <c r="J153" s="267"/>
      <c r="K153" s="67">
        <f t="shared" ref="K153" si="44">(F153*G153)*H153</f>
        <v>0</v>
      </c>
      <c r="L153" s="84"/>
      <c r="R153" s="94" t="b">
        <f t="shared" si="36"/>
        <v>0</v>
      </c>
    </row>
    <row r="154" spans="2:20" ht="13.5" thickBot="1" x14ac:dyDescent="0.25">
      <c r="I154" s="244" t="s">
        <v>42</v>
      </c>
      <c r="J154" s="245"/>
      <c r="K154" s="18">
        <f>SUM(K143:K153)</f>
        <v>0</v>
      </c>
      <c r="R154" s="2">
        <f>SUM(R143:R153)</f>
        <v>0</v>
      </c>
      <c r="T154" s="94"/>
    </row>
    <row r="155" spans="2:20" x14ac:dyDescent="0.2">
      <c r="T155" s="94"/>
    </row>
    <row r="156" spans="2:20" ht="13.5" thickBot="1" x14ac:dyDescent="0.25">
      <c r="B156" s="36"/>
      <c r="C156" s="36"/>
      <c r="D156" s="36"/>
      <c r="E156" s="36"/>
      <c r="F156" s="36"/>
      <c r="G156" s="36"/>
      <c r="H156" s="36"/>
      <c r="I156" s="36"/>
      <c r="J156" s="36"/>
      <c r="K156" s="36"/>
      <c r="L156" s="36"/>
      <c r="T156" s="94"/>
    </row>
    <row r="157" spans="2:20" x14ac:dyDescent="0.2">
      <c r="B157" s="275" t="s">
        <v>33</v>
      </c>
      <c r="C157" s="428"/>
      <c r="D157" s="428"/>
      <c r="E157" s="428"/>
      <c r="F157" s="428"/>
      <c r="G157" s="428"/>
      <c r="H157" s="428"/>
      <c r="I157" s="428"/>
      <c r="J157" s="428"/>
      <c r="K157" s="428"/>
      <c r="L157" s="429"/>
    </row>
    <row r="158" spans="2:20" ht="13.5" thickBot="1" x14ac:dyDescent="0.25">
      <c r="B158" s="430"/>
      <c r="C158" s="431"/>
      <c r="D158" s="431"/>
      <c r="E158" s="431"/>
      <c r="F158" s="431"/>
      <c r="G158" s="431"/>
      <c r="H158" s="431"/>
      <c r="I158" s="431"/>
      <c r="J158" s="431"/>
      <c r="K158" s="431"/>
      <c r="L158" s="432"/>
    </row>
    <row r="159" spans="2:20" ht="13.5" thickBot="1" x14ac:dyDescent="0.25">
      <c r="B159" s="36"/>
      <c r="C159" s="36"/>
      <c r="D159" s="36"/>
      <c r="E159" s="36"/>
      <c r="F159" s="36"/>
      <c r="G159" s="36"/>
      <c r="H159" s="36"/>
      <c r="I159" s="36"/>
      <c r="J159" s="36"/>
      <c r="K159" s="36"/>
      <c r="L159" s="36"/>
    </row>
    <row r="160" spans="2:20" ht="25.5" x14ac:dyDescent="0.2">
      <c r="B160" s="251" t="s">
        <v>7</v>
      </c>
      <c r="C160" s="246"/>
      <c r="D160" s="252"/>
      <c r="E160" s="253" t="s">
        <v>8</v>
      </c>
      <c r="F160" s="254"/>
      <c r="G160" s="255"/>
      <c r="H160" s="31" t="s">
        <v>16</v>
      </c>
      <c r="I160" s="17" t="s">
        <v>88</v>
      </c>
      <c r="J160" s="31" t="s">
        <v>15</v>
      </c>
      <c r="K160" s="31" t="s">
        <v>1</v>
      </c>
      <c r="L160" s="11" t="s">
        <v>80</v>
      </c>
      <c r="M160" s="25"/>
      <c r="N160" s="25"/>
      <c r="O160" s="25"/>
      <c r="P160" s="25"/>
    </row>
    <row r="161" spans="2:20" s="94" customFormat="1" x14ac:dyDescent="0.2">
      <c r="B161" s="243"/>
      <c r="C161" s="242"/>
      <c r="D161" s="242"/>
      <c r="E161" s="242"/>
      <c r="F161" s="242"/>
      <c r="G161" s="242"/>
      <c r="H161" s="67"/>
      <c r="I161" s="79"/>
      <c r="J161" s="232"/>
      <c r="K161" s="67"/>
      <c r="L161" s="83"/>
      <c r="M161" s="95"/>
      <c r="N161" s="95"/>
      <c r="O161" s="95"/>
      <c r="P161" s="95"/>
      <c r="R161" s="94" t="b">
        <f t="shared" ref="R161:R167" si="45">IF(L161="In-Kind", K161)</f>
        <v>0</v>
      </c>
      <c r="T161" s="2"/>
    </row>
    <row r="162" spans="2:20" s="94" customFormat="1" x14ac:dyDescent="0.2">
      <c r="B162" s="243"/>
      <c r="C162" s="242"/>
      <c r="D162" s="242"/>
      <c r="E162" s="242"/>
      <c r="F162" s="242"/>
      <c r="G162" s="242"/>
      <c r="H162" s="67"/>
      <c r="I162" s="79"/>
      <c r="J162" s="232"/>
      <c r="K162" s="67">
        <f t="shared" ref="K161:K167" si="46">SUM(H162*J162)</f>
        <v>0</v>
      </c>
      <c r="L162" s="83"/>
      <c r="M162" s="95"/>
      <c r="N162" s="95"/>
      <c r="O162" s="95"/>
      <c r="P162" s="95"/>
      <c r="R162" s="94" t="b">
        <f t="shared" si="45"/>
        <v>0</v>
      </c>
      <c r="T162" s="2"/>
    </row>
    <row r="163" spans="2:20" s="94" customFormat="1" x14ac:dyDescent="0.2">
      <c r="B163" s="243"/>
      <c r="C163" s="242"/>
      <c r="D163" s="242"/>
      <c r="E163" s="242"/>
      <c r="F163" s="242"/>
      <c r="G163" s="242"/>
      <c r="H163" s="67"/>
      <c r="I163" s="79"/>
      <c r="J163" s="232"/>
      <c r="K163" s="67">
        <f t="shared" si="46"/>
        <v>0</v>
      </c>
      <c r="L163" s="83"/>
      <c r="M163" s="95"/>
      <c r="N163" s="95"/>
      <c r="O163" s="95"/>
      <c r="P163" s="95"/>
      <c r="R163" s="94" t="b">
        <f t="shared" ref="R163" si="47">IF(L163="In-Kind", K163)</f>
        <v>0</v>
      </c>
      <c r="T163" s="2"/>
    </row>
    <row r="164" spans="2:20" s="94" customFormat="1" x14ac:dyDescent="0.2">
      <c r="B164" s="243"/>
      <c r="C164" s="242"/>
      <c r="D164" s="242"/>
      <c r="E164" s="242"/>
      <c r="F164" s="242"/>
      <c r="G164" s="242"/>
      <c r="H164" s="67"/>
      <c r="I164" s="79"/>
      <c r="J164" s="232"/>
      <c r="K164" s="67">
        <f>SUM(H164*J164)</f>
        <v>0</v>
      </c>
      <c r="L164" s="83"/>
      <c r="M164" s="95"/>
      <c r="N164" s="95"/>
      <c r="O164" s="95"/>
      <c r="P164" s="95"/>
      <c r="R164" s="94" t="b">
        <f t="shared" ref="R164:R166" si="48">IF(L164="In-Kind", K164)</f>
        <v>0</v>
      </c>
    </row>
    <row r="165" spans="2:20" s="94" customFormat="1" x14ac:dyDescent="0.2">
      <c r="B165" s="243"/>
      <c r="C165" s="242"/>
      <c r="D165" s="242"/>
      <c r="E165" s="242"/>
      <c r="F165" s="242"/>
      <c r="G165" s="242"/>
      <c r="H165" s="67"/>
      <c r="I165" s="79"/>
      <c r="J165" s="232"/>
      <c r="K165" s="67">
        <f t="shared" ref="K165" si="49">SUM(H165*J165)</f>
        <v>0</v>
      </c>
      <c r="L165" s="83"/>
      <c r="M165" s="95"/>
      <c r="N165" s="95"/>
      <c r="O165" s="95"/>
      <c r="P165" s="95"/>
      <c r="R165" s="94" t="b">
        <f t="shared" si="48"/>
        <v>0</v>
      </c>
    </row>
    <row r="166" spans="2:20" s="94" customFormat="1" x14ac:dyDescent="0.2">
      <c r="B166" s="243"/>
      <c r="C166" s="242"/>
      <c r="D166" s="242"/>
      <c r="E166" s="242"/>
      <c r="F166" s="242"/>
      <c r="G166" s="242"/>
      <c r="H166" s="67"/>
      <c r="I166" s="79"/>
      <c r="J166" s="232"/>
      <c r="K166" s="67">
        <f>SUM(H166*J166)</f>
        <v>0</v>
      </c>
      <c r="L166" s="83"/>
      <c r="M166" s="95"/>
      <c r="N166" s="95"/>
      <c r="O166" s="95"/>
      <c r="P166" s="95"/>
      <c r="R166" s="94" t="b">
        <f t="shared" si="48"/>
        <v>0</v>
      </c>
    </row>
    <row r="167" spans="2:20" s="94" customFormat="1" ht="13.5" thickBot="1" x14ac:dyDescent="0.25">
      <c r="B167" s="292"/>
      <c r="C167" s="268"/>
      <c r="D167" s="268"/>
      <c r="E167" s="268"/>
      <c r="F167" s="268"/>
      <c r="G167" s="268"/>
      <c r="H167" s="69"/>
      <c r="I167" s="80"/>
      <c r="J167" s="114"/>
      <c r="K167" s="69">
        <f t="shared" si="46"/>
        <v>0</v>
      </c>
      <c r="L167" s="84"/>
      <c r="R167" s="94" t="b">
        <f t="shared" si="45"/>
        <v>0</v>
      </c>
    </row>
    <row r="168" spans="2:20" ht="12" customHeight="1" thickBot="1" x14ac:dyDescent="0.25">
      <c r="I168" s="293" t="s">
        <v>43</v>
      </c>
      <c r="J168" s="294"/>
      <c r="K168" s="18">
        <f>SUM(K161:K167)</f>
        <v>0</v>
      </c>
      <c r="R168" s="2">
        <f>SUM(R161:R167)</f>
        <v>0</v>
      </c>
      <c r="T168" s="94"/>
    </row>
    <row r="169" spans="2:20" x14ac:dyDescent="0.2">
      <c r="H169" s="311"/>
      <c r="I169" s="311"/>
      <c r="L169" s="54"/>
      <c r="T169" s="94"/>
    </row>
    <row r="170" spans="2:20" ht="13.5" thickBot="1" x14ac:dyDescent="0.25">
      <c r="T170" s="94"/>
    </row>
    <row r="171" spans="2:20" x14ac:dyDescent="0.2">
      <c r="B171" s="275" t="s">
        <v>32</v>
      </c>
      <c r="C171" s="276"/>
      <c r="D171" s="276"/>
      <c r="E171" s="276"/>
      <c r="F171" s="276"/>
      <c r="G171" s="276"/>
      <c r="H171" s="276"/>
      <c r="I171" s="276"/>
      <c r="J171" s="276"/>
      <c r="K171" s="276"/>
      <c r="L171" s="277"/>
    </row>
    <row r="172" spans="2:20" ht="13.5" thickBot="1" x14ac:dyDescent="0.25">
      <c r="B172" s="278"/>
      <c r="C172" s="279"/>
      <c r="D172" s="279"/>
      <c r="E172" s="279"/>
      <c r="F172" s="279"/>
      <c r="G172" s="279"/>
      <c r="H172" s="279"/>
      <c r="I172" s="279"/>
      <c r="J172" s="279"/>
      <c r="K172" s="279"/>
      <c r="L172" s="280"/>
    </row>
    <row r="173" spans="2:20" ht="13.5" thickBot="1" x14ac:dyDescent="0.25"/>
    <row r="174" spans="2:20" ht="25.5" x14ac:dyDescent="0.2">
      <c r="B174" s="251" t="s">
        <v>7</v>
      </c>
      <c r="C174" s="246"/>
      <c r="D174" s="252"/>
      <c r="E174" s="253" t="s">
        <v>8</v>
      </c>
      <c r="F174" s="254"/>
      <c r="G174" s="255"/>
      <c r="H174" s="120" t="s">
        <v>16</v>
      </c>
      <c r="I174" s="231" t="s">
        <v>88</v>
      </c>
      <c r="J174" s="120" t="s">
        <v>15</v>
      </c>
      <c r="K174" s="120" t="s">
        <v>1</v>
      </c>
      <c r="L174" s="11" t="s">
        <v>80</v>
      </c>
    </row>
    <row r="175" spans="2:20" s="94" customFormat="1" ht="13.5" customHeight="1" x14ac:dyDescent="0.2">
      <c r="B175" s="243"/>
      <c r="C175" s="242"/>
      <c r="D175" s="242"/>
      <c r="E175" s="242"/>
      <c r="F175" s="242"/>
      <c r="G175" s="242"/>
      <c r="H175" s="207"/>
      <c r="I175" s="73"/>
      <c r="J175" s="232"/>
      <c r="K175" s="67"/>
      <c r="L175" s="83"/>
      <c r="R175" s="94" t="b">
        <f>IF(L175="In-Kind", K175)</f>
        <v>0</v>
      </c>
      <c r="T175" s="2"/>
    </row>
    <row r="176" spans="2:20" s="94" customFormat="1" ht="13.5" customHeight="1" x14ac:dyDescent="0.2">
      <c r="B176" s="243"/>
      <c r="C176" s="242"/>
      <c r="D176" s="242"/>
      <c r="E176" s="242"/>
      <c r="F176" s="242"/>
      <c r="G176" s="242"/>
      <c r="H176" s="67"/>
      <c r="I176" s="73"/>
      <c r="J176" s="232"/>
      <c r="K176" s="67">
        <f t="shared" ref="K175:K177" si="50">SUM(H176*J176)</f>
        <v>0</v>
      </c>
      <c r="L176" s="83"/>
      <c r="R176" s="94" t="b">
        <f t="shared" ref="R176:R179" si="51">IF(L176="In-Kind", K176)</f>
        <v>0</v>
      </c>
      <c r="T176" s="2"/>
    </row>
    <row r="177" spans="2:20" s="94" customFormat="1" x14ac:dyDescent="0.2">
      <c r="B177" s="243"/>
      <c r="C177" s="242"/>
      <c r="D177" s="242"/>
      <c r="E177" s="242"/>
      <c r="F177" s="242"/>
      <c r="G177" s="242"/>
      <c r="H177" s="67"/>
      <c r="I177" s="73"/>
      <c r="J177" s="232"/>
      <c r="K177" s="67">
        <f t="shared" si="50"/>
        <v>0</v>
      </c>
      <c r="L177" s="83"/>
      <c r="R177" s="94" t="b">
        <f t="shared" si="51"/>
        <v>0</v>
      </c>
      <c r="T177" s="2"/>
    </row>
    <row r="178" spans="2:20" x14ac:dyDescent="0.2">
      <c r="B178" s="243"/>
      <c r="C178" s="242"/>
      <c r="D178" s="242"/>
      <c r="E178" s="242"/>
      <c r="F178" s="242"/>
      <c r="G178" s="242"/>
      <c r="H178" s="67"/>
      <c r="I178" s="73"/>
      <c r="J178" s="232"/>
      <c r="K178" s="67">
        <f>SUM(H178*J178)</f>
        <v>0</v>
      </c>
      <c r="L178" s="83"/>
      <c r="R178" s="94" t="b">
        <f t="shared" si="51"/>
        <v>0</v>
      </c>
      <c r="T178" s="94"/>
    </row>
    <row r="179" spans="2:20" ht="13.5" thickBot="1" x14ac:dyDescent="0.25">
      <c r="B179" s="292"/>
      <c r="C179" s="268"/>
      <c r="D179" s="268"/>
      <c r="E179" s="268"/>
      <c r="F179" s="268"/>
      <c r="G179" s="268"/>
      <c r="H179" s="69"/>
      <c r="I179" s="74"/>
      <c r="J179" s="114"/>
      <c r="K179" s="69">
        <f t="shared" ref="K179" si="52">SUM(H179*J179)</f>
        <v>0</v>
      </c>
      <c r="L179" s="84"/>
      <c r="R179" s="94" t="b">
        <f t="shared" si="51"/>
        <v>0</v>
      </c>
      <c r="T179" s="94"/>
    </row>
    <row r="180" spans="2:20" ht="13.5" thickBot="1" x14ac:dyDescent="0.25">
      <c r="I180" s="293" t="s">
        <v>43</v>
      </c>
      <c r="J180" s="294"/>
      <c r="K180" s="18">
        <f>SUM(K175:K179)</f>
        <v>0</v>
      </c>
      <c r="R180" s="2">
        <f>SUM(R175:R179)</f>
        <v>0</v>
      </c>
      <c r="T180" s="94"/>
    </row>
    <row r="181" spans="2:20" ht="12.75" customHeight="1" x14ac:dyDescent="0.2">
      <c r="C181" s="52"/>
      <c r="D181" s="52"/>
      <c r="E181" s="52"/>
      <c r="F181" s="52"/>
      <c r="G181" s="52"/>
      <c r="H181" s="52"/>
      <c r="I181" s="52"/>
      <c r="J181" s="52"/>
      <c r="K181" s="52"/>
      <c r="L181" s="52"/>
    </row>
    <row r="182" spans="2:20" ht="12.75" customHeight="1" thickBot="1" x14ac:dyDescent="0.25">
      <c r="C182" s="52"/>
      <c r="D182" s="52"/>
      <c r="E182" s="52"/>
      <c r="F182" s="52"/>
      <c r="G182" s="52"/>
      <c r="H182" s="52"/>
      <c r="I182" s="52"/>
      <c r="J182" s="52"/>
      <c r="K182" s="52"/>
      <c r="L182" s="52"/>
    </row>
    <row r="183" spans="2:20" ht="12.75" customHeight="1" x14ac:dyDescent="0.2">
      <c r="B183" s="275" t="s">
        <v>184</v>
      </c>
      <c r="C183" s="276"/>
      <c r="D183" s="276"/>
      <c r="E183" s="276"/>
      <c r="F183" s="276"/>
      <c r="G183" s="276"/>
      <c r="H183" s="276"/>
      <c r="I183" s="276"/>
      <c r="J183" s="276"/>
      <c r="K183" s="276"/>
      <c r="L183" s="277"/>
    </row>
    <row r="184" spans="2:20" ht="12.75" customHeight="1" x14ac:dyDescent="0.2">
      <c r="B184" s="427"/>
      <c r="C184" s="303"/>
      <c r="D184" s="303"/>
      <c r="E184" s="303"/>
      <c r="F184" s="303"/>
      <c r="G184" s="303"/>
      <c r="H184" s="303"/>
      <c r="I184" s="303"/>
      <c r="J184" s="303"/>
      <c r="K184" s="303"/>
      <c r="L184" s="304"/>
    </row>
    <row r="185" spans="2:20" ht="12.75" customHeight="1" x14ac:dyDescent="0.2">
      <c r="B185" s="427"/>
      <c r="C185" s="303"/>
      <c r="D185" s="303"/>
      <c r="E185" s="303"/>
      <c r="F185" s="303"/>
      <c r="G185" s="303"/>
      <c r="H185" s="303"/>
      <c r="I185" s="303"/>
      <c r="J185" s="303"/>
      <c r="K185" s="303"/>
      <c r="L185" s="304"/>
    </row>
    <row r="186" spans="2:20" ht="12.75" customHeight="1" thickBot="1" x14ac:dyDescent="0.25">
      <c r="B186" s="379"/>
      <c r="C186" s="279"/>
      <c r="D186" s="279"/>
      <c r="E186" s="279"/>
      <c r="F186" s="279"/>
      <c r="G186" s="279"/>
      <c r="H186" s="279"/>
      <c r="I186" s="279"/>
      <c r="J186" s="279"/>
      <c r="K186" s="279"/>
      <c r="L186" s="280"/>
    </row>
    <row r="187" spans="2:20" ht="12.75" customHeight="1" thickBot="1" x14ac:dyDescent="0.25">
      <c r="C187" s="52"/>
      <c r="D187" s="52"/>
      <c r="E187" s="52"/>
      <c r="F187" s="52"/>
      <c r="G187" s="52"/>
      <c r="H187" s="52"/>
      <c r="I187" s="52"/>
      <c r="J187" s="52"/>
      <c r="K187" s="52"/>
      <c r="L187" s="52"/>
    </row>
    <row r="188" spans="2:20" ht="12.75" customHeight="1" thickBot="1" x14ac:dyDescent="0.25">
      <c r="C188" s="52"/>
      <c r="D188" s="52"/>
      <c r="E188" s="52"/>
      <c r="F188" s="52"/>
      <c r="G188" s="52"/>
      <c r="H188" s="52"/>
      <c r="I188" s="36"/>
      <c r="J188" s="425" t="s">
        <v>183</v>
      </c>
      <c r="K188" s="426"/>
      <c r="L188" s="41">
        <f>'MTDC Calculator'!F39</f>
        <v>0</v>
      </c>
    </row>
    <row r="189" spans="2:20" ht="12.75" customHeight="1" x14ac:dyDescent="0.2">
      <c r="C189" s="52"/>
      <c r="D189" s="52"/>
      <c r="E189" s="52"/>
      <c r="F189" s="52"/>
      <c r="G189" s="52"/>
      <c r="H189" s="52"/>
      <c r="I189" s="52"/>
      <c r="J189" s="52"/>
      <c r="K189" s="52"/>
      <c r="L189" s="52"/>
    </row>
    <row r="190" spans="2:20" ht="13.5" thickBot="1" x14ac:dyDescent="0.25">
      <c r="B190" s="52"/>
      <c r="C190" s="52"/>
      <c r="D190" s="52"/>
      <c r="E190" s="52"/>
      <c r="F190" s="52"/>
      <c r="G190" s="52"/>
      <c r="H190" s="52"/>
      <c r="I190" s="52"/>
      <c r="J190" s="52"/>
      <c r="K190" s="52"/>
      <c r="L190" s="52"/>
    </row>
    <row r="191" spans="2:20" ht="13.5" thickBot="1" x14ac:dyDescent="0.25">
      <c r="J191" s="309" t="s">
        <v>31</v>
      </c>
      <c r="K191" s="374"/>
      <c r="L191" s="41">
        <f>SUM(K154+K168+K180+L188)</f>
        <v>0</v>
      </c>
    </row>
    <row r="192" spans="2:20" x14ac:dyDescent="0.2">
      <c r="B192" s="52"/>
      <c r="C192" s="52"/>
      <c r="D192" s="52"/>
      <c r="E192" s="52"/>
      <c r="F192" s="52"/>
      <c r="G192" s="52"/>
      <c r="H192" s="52"/>
      <c r="I192" s="52"/>
      <c r="J192" s="52"/>
      <c r="K192" s="52"/>
      <c r="L192" s="52"/>
    </row>
    <row r="193" spans="2:12" ht="12.75" customHeight="1" thickBot="1" x14ac:dyDescent="0.25">
      <c r="B193" s="52"/>
      <c r="C193" s="52"/>
      <c r="D193" s="52"/>
      <c r="E193" s="52"/>
      <c r="F193" s="52"/>
      <c r="G193" s="52"/>
      <c r="H193" s="52"/>
      <c r="I193" s="52"/>
      <c r="J193" s="52"/>
      <c r="K193" s="52"/>
      <c r="L193" s="52"/>
    </row>
    <row r="194" spans="2:12" x14ac:dyDescent="0.2">
      <c r="B194" s="275" t="s">
        <v>185</v>
      </c>
      <c r="C194" s="276"/>
      <c r="D194" s="276"/>
      <c r="E194" s="276"/>
      <c r="F194" s="276"/>
      <c r="G194" s="276"/>
      <c r="H194" s="276"/>
      <c r="I194" s="276"/>
      <c r="J194" s="276"/>
      <c r="K194" s="276"/>
      <c r="L194" s="277"/>
    </row>
    <row r="195" spans="2:12" ht="15" customHeight="1" thickBot="1" x14ac:dyDescent="0.25">
      <c r="B195" s="379"/>
      <c r="C195" s="279"/>
      <c r="D195" s="279"/>
      <c r="E195" s="279"/>
      <c r="F195" s="279"/>
      <c r="G195" s="279"/>
      <c r="H195" s="279"/>
      <c r="I195" s="279"/>
      <c r="J195" s="279"/>
      <c r="K195" s="279"/>
      <c r="L195" s="280"/>
    </row>
    <row r="196" spans="2:12" x14ac:dyDescent="0.2">
      <c r="B196" s="52"/>
      <c r="C196" s="52"/>
      <c r="D196" s="52"/>
      <c r="E196" s="52"/>
      <c r="F196" s="52"/>
      <c r="G196" s="52"/>
      <c r="H196" s="52"/>
      <c r="I196" s="52"/>
      <c r="J196" s="52"/>
      <c r="K196" s="52"/>
      <c r="L196" s="52"/>
    </row>
    <row r="197" spans="2:12" ht="12.75" customHeight="1" thickBot="1" x14ac:dyDescent="0.25">
      <c r="B197" s="52"/>
      <c r="C197" s="52"/>
      <c r="D197" s="52"/>
      <c r="E197" s="52"/>
      <c r="F197" s="52"/>
      <c r="G197" s="52"/>
      <c r="H197" s="52"/>
      <c r="I197" s="52"/>
      <c r="J197" s="52"/>
      <c r="K197" s="52"/>
      <c r="L197" s="52"/>
    </row>
    <row r="198" spans="2:12" ht="13.35" customHeight="1" thickBot="1" x14ac:dyDescent="0.25">
      <c r="B198" s="239" t="s">
        <v>118</v>
      </c>
      <c r="C198" s="240"/>
      <c r="D198" s="241"/>
      <c r="E198" s="142"/>
      <c r="F198" s="52"/>
      <c r="G198" s="52"/>
      <c r="H198" s="52"/>
      <c r="I198" s="52"/>
      <c r="J198" s="52"/>
      <c r="K198" s="52"/>
      <c r="L198" s="52"/>
    </row>
    <row r="199" spans="2:12" x14ac:dyDescent="0.2">
      <c r="B199" s="52"/>
      <c r="C199" s="52"/>
      <c r="D199" s="52"/>
      <c r="E199" s="52"/>
      <c r="F199" s="52"/>
      <c r="G199" s="52"/>
      <c r="H199" s="52"/>
      <c r="I199" s="52"/>
      <c r="J199" s="52"/>
      <c r="K199" s="52"/>
      <c r="L199" s="52"/>
    </row>
    <row r="200" spans="2:12" x14ac:dyDescent="0.2">
      <c r="B200" s="52"/>
      <c r="C200" s="52"/>
      <c r="D200" s="52"/>
      <c r="E200" s="52"/>
      <c r="F200" s="52"/>
      <c r="G200" s="52"/>
      <c r="H200" s="52"/>
      <c r="I200" s="52"/>
      <c r="J200" s="52"/>
      <c r="K200" s="52"/>
      <c r="L200" s="52"/>
    </row>
    <row r="201" spans="2:12" ht="13.5" thickBot="1" x14ac:dyDescent="0.25">
      <c r="B201" s="52"/>
      <c r="C201" s="52"/>
      <c r="D201" s="52"/>
      <c r="E201" s="52"/>
      <c r="F201" s="52"/>
      <c r="G201" s="52"/>
      <c r="H201" s="52"/>
      <c r="I201" s="52"/>
      <c r="J201" s="52"/>
      <c r="K201" s="52"/>
      <c r="L201" s="52"/>
    </row>
    <row r="202" spans="2:12" x14ac:dyDescent="0.2">
      <c r="B202" s="275" t="s">
        <v>108</v>
      </c>
      <c r="C202" s="377"/>
      <c r="D202" s="377"/>
      <c r="E202" s="377"/>
      <c r="F202" s="377"/>
      <c r="G202" s="377"/>
      <c r="H202" s="377"/>
      <c r="I202" s="377"/>
      <c r="J202" s="377"/>
      <c r="K202" s="377"/>
      <c r="L202" s="378"/>
    </row>
    <row r="203" spans="2:12" ht="18.75" customHeight="1" thickBot="1" x14ac:dyDescent="0.25">
      <c r="B203" s="379"/>
      <c r="C203" s="380"/>
      <c r="D203" s="380"/>
      <c r="E203" s="380"/>
      <c r="F203" s="380"/>
      <c r="G203" s="380"/>
      <c r="H203" s="380"/>
      <c r="I203" s="380"/>
      <c r="J203" s="380"/>
      <c r="K203" s="380"/>
      <c r="L203" s="381"/>
    </row>
    <row r="204" spans="2:12" x14ac:dyDescent="0.2">
      <c r="B204" s="52"/>
      <c r="C204" s="52"/>
      <c r="D204" s="52"/>
      <c r="E204" s="52"/>
      <c r="F204" s="52"/>
      <c r="G204" s="52"/>
      <c r="H204" s="52"/>
      <c r="I204" s="52"/>
      <c r="J204" s="52"/>
      <c r="K204" s="52"/>
      <c r="L204" s="52"/>
    </row>
    <row r="205" spans="2:12" ht="20.25" customHeight="1" thickBot="1" x14ac:dyDescent="0.25">
      <c r="B205" s="52"/>
      <c r="C205" s="52"/>
      <c r="D205" s="52"/>
      <c r="E205" s="52"/>
      <c r="F205" s="52"/>
      <c r="G205" s="52"/>
      <c r="H205" s="52"/>
      <c r="I205" s="52"/>
      <c r="J205" s="52"/>
      <c r="K205" s="52"/>
      <c r="L205" s="52"/>
    </row>
    <row r="206" spans="2:12" ht="13.5" thickBot="1" x14ac:dyDescent="0.25">
      <c r="E206" s="37" t="s">
        <v>85</v>
      </c>
      <c r="F206" s="38"/>
      <c r="G206" s="27" t="s">
        <v>0</v>
      </c>
      <c r="K206" s="1"/>
    </row>
    <row r="207" spans="2:12" x14ac:dyDescent="0.2">
      <c r="E207" s="39" t="s">
        <v>26</v>
      </c>
      <c r="F207" s="40"/>
      <c r="G207" s="55">
        <f>L63</f>
        <v>0</v>
      </c>
      <c r="K207" s="56"/>
    </row>
    <row r="208" spans="2:12" x14ac:dyDescent="0.2">
      <c r="E208" s="375" t="s">
        <v>27</v>
      </c>
      <c r="F208" s="376"/>
      <c r="G208" s="57">
        <f>K94</f>
        <v>0</v>
      </c>
      <c r="K208" s="56"/>
    </row>
    <row r="209" spans="2:20" x14ac:dyDescent="0.2">
      <c r="E209" s="375" t="s">
        <v>28</v>
      </c>
      <c r="F209" s="376"/>
      <c r="G209" s="57">
        <f>K109</f>
        <v>0</v>
      </c>
      <c r="K209" s="56"/>
    </row>
    <row r="210" spans="2:20" x14ac:dyDescent="0.2">
      <c r="E210" s="375" t="s">
        <v>29</v>
      </c>
      <c r="F210" s="376"/>
      <c r="G210" s="57">
        <f>K126</f>
        <v>0</v>
      </c>
      <c r="K210" s="56"/>
    </row>
    <row r="211" spans="2:20" x14ac:dyDescent="0.2">
      <c r="E211" s="382" t="s">
        <v>84</v>
      </c>
      <c r="F211" s="383"/>
      <c r="G211" s="57">
        <f>K136</f>
        <v>0</v>
      </c>
      <c r="K211" s="56"/>
    </row>
    <row r="212" spans="2:20" ht="13.5" thickBot="1" x14ac:dyDescent="0.25">
      <c r="E212" s="290" t="s">
        <v>30</v>
      </c>
      <c r="F212" s="291"/>
      <c r="G212" s="58">
        <f>L191</f>
        <v>0</v>
      </c>
      <c r="K212" s="56"/>
      <c r="R212" s="2" t="s">
        <v>58</v>
      </c>
      <c r="S212" s="2" t="s">
        <v>186</v>
      </c>
    </row>
    <row r="213" spans="2:20" x14ac:dyDescent="0.2">
      <c r="E213" s="384" t="s">
        <v>13</v>
      </c>
      <c r="F213" s="385"/>
      <c r="G213" s="59">
        <f>SUM(G207:G212)</f>
        <v>0</v>
      </c>
      <c r="H213" s="1"/>
      <c r="K213" s="28"/>
      <c r="O213" s="29"/>
      <c r="P213" s="60"/>
      <c r="R213" s="2" t="b">
        <f>IF((D6="VOCA"),SUM($G207:$G212)+$E198)</f>
        <v>0</v>
      </c>
      <c r="S213" s="2" t="b">
        <f>IF((D6="VAWA - CJSI"),SUM(G207:G212)+$E198)</f>
        <v>0</v>
      </c>
    </row>
    <row r="214" spans="2:20" x14ac:dyDescent="0.2">
      <c r="E214" s="283" t="s">
        <v>110</v>
      </c>
      <c r="F214" s="284"/>
      <c r="G214" s="57">
        <f>G213</f>
        <v>0</v>
      </c>
      <c r="H214" s="30"/>
      <c r="O214" s="29"/>
      <c r="P214" s="60"/>
      <c r="Q214" s="61"/>
      <c r="R214" s="2" t="b">
        <f>IF((D6="VOCA"),R213*0.2)</f>
        <v>0</v>
      </c>
      <c r="S214" s="2" t="b">
        <f>IF((D6="VAWA - CJSI"),S213*0.25)</f>
        <v>0</v>
      </c>
    </row>
    <row r="215" spans="2:20" ht="13.5" thickBot="1" x14ac:dyDescent="0.25">
      <c r="E215" s="361" t="s">
        <v>62</v>
      </c>
      <c r="F215" s="362"/>
      <c r="G215" s="58">
        <v>0</v>
      </c>
      <c r="H215" s="15"/>
      <c r="K215" s="56"/>
      <c r="T215" s="2" t="s">
        <v>106</v>
      </c>
    </row>
    <row r="216" spans="2:20" ht="12.75" customHeight="1" x14ac:dyDescent="0.2">
      <c r="E216" s="359" t="s">
        <v>86</v>
      </c>
      <c r="F216" s="62" t="s">
        <v>81</v>
      </c>
      <c r="G216" s="5">
        <f>G215-G217</f>
        <v>0</v>
      </c>
      <c r="H216" s="7"/>
      <c r="I216" s="63"/>
      <c r="J216" s="108"/>
      <c r="K216" s="63"/>
      <c r="T216" s="2" t="b">
        <f>IF((D6="FVPSA"),SUM(G207:G212)+$E198)</f>
        <v>0</v>
      </c>
    </row>
    <row r="217" spans="2:20" ht="12.75" customHeight="1" thickBot="1" x14ac:dyDescent="0.25">
      <c r="B217" s="22"/>
      <c r="C217" s="4"/>
      <c r="D217" s="4"/>
      <c r="E217" s="360"/>
      <c r="F217" s="64" t="s">
        <v>82</v>
      </c>
      <c r="G217" s="6">
        <f>SUM(R180,R168,R154,R136,R126,R109,R94,R83,R61,R39,R30,R45)</f>
        <v>0</v>
      </c>
      <c r="H217" s="8"/>
      <c r="I217" s="4"/>
      <c r="J217" s="4"/>
      <c r="K217" s="4"/>
      <c r="L217" s="4"/>
      <c r="M217" s="60"/>
      <c r="T217" s="2" t="b">
        <f>IF((D6="FVPSA"),T216*0.2)</f>
        <v>0</v>
      </c>
    </row>
    <row r="218" spans="2:20" ht="12.75" customHeight="1" x14ac:dyDescent="0.2">
      <c r="B218" s="22"/>
      <c r="C218" s="4"/>
      <c r="D218" s="4"/>
      <c r="E218" s="121"/>
      <c r="F218" s="122"/>
      <c r="G218" s="123"/>
      <c r="H218" s="124"/>
      <c r="I218" s="4"/>
      <c r="J218" s="4"/>
      <c r="K218" s="4"/>
      <c r="L218" s="4"/>
      <c r="M218" s="60"/>
    </row>
    <row r="219" spans="2:20" ht="13.5" thickBot="1" x14ac:dyDescent="0.25">
      <c r="B219" s="1" t="s">
        <v>115</v>
      </c>
    </row>
    <row r="220" spans="2:20" x14ac:dyDescent="0.2">
      <c r="B220" s="365"/>
      <c r="C220" s="366"/>
      <c r="D220" s="366"/>
      <c r="E220" s="366"/>
      <c r="F220" s="366"/>
      <c r="G220" s="366"/>
      <c r="H220" s="366"/>
      <c r="I220" s="366"/>
      <c r="J220" s="366"/>
      <c r="K220" s="366"/>
      <c r="L220" s="367"/>
    </row>
    <row r="221" spans="2:20" x14ac:dyDescent="0.2">
      <c r="B221" s="368"/>
      <c r="C221" s="369"/>
      <c r="D221" s="369"/>
      <c r="E221" s="369"/>
      <c r="F221" s="369"/>
      <c r="G221" s="369"/>
      <c r="H221" s="369"/>
      <c r="I221" s="369"/>
      <c r="J221" s="369"/>
      <c r="K221" s="369"/>
      <c r="L221" s="370"/>
    </row>
    <row r="222" spans="2:20" x14ac:dyDescent="0.2">
      <c r="B222" s="368"/>
      <c r="C222" s="369"/>
      <c r="D222" s="369"/>
      <c r="E222" s="369"/>
      <c r="F222" s="369"/>
      <c r="G222" s="369"/>
      <c r="H222" s="369"/>
      <c r="I222" s="369"/>
      <c r="J222" s="369"/>
      <c r="K222" s="369"/>
      <c r="L222" s="370"/>
    </row>
    <row r="223" spans="2:20" x14ac:dyDescent="0.2">
      <c r="B223" s="368"/>
      <c r="C223" s="369"/>
      <c r="D223" s="369"/>
      <c r="E223" s="369"/>
      <c r="F223" s="369"/>
      <c r="G223" s="369"/>
      <c r="H223" s="369"/>
      <c r="I223" s="369"/>
      <c r="J223" s="369"/>
      <c r="K223" s="369"/>
      <c r="L223" s="370"/>
    </row>
    <row r="224" spans="2:20" ht="26.25" customHeight="1" x14ac:dyDescent="0.2">
      <c r="B224" s="368"/>
      <c r="C224" s="369"/>
      <c r="D224" s="369"/>
      <c r="E224" s="369"/>
      <c r="F224" s="369"/>
      <c r="G224" s="369"/>
      <c r="H224" s="369"/>
      <c r="I224" s="369"/>
      <c r="J224" s="369"/>
      <c r="K224" s="369"/>
      <c r="L224" s="370"/>
    </row>
    <row r="225" spans="2:12" ht="15" customHeight="1" thickBot="1" x14ac:dyDescent="0.25">
      <c r="B225" s="371"/>
      <c r="C225" s="372"/>
      <c r="D225" s="372"/>
      <c r="E225" s="372"/>
      <c r="F225" s="372"/>
      <c r="G225" s="372"/>
      <c r="H225" s="372"/>
      <c r="I225" s="372"/>
      <c r="J225" s="372"/>
      <c r="K225" s="372"/>
      <c r="L225" s="373"/>
    </row>
    <row r="226" spans="2:12" ht="13.5" thickBot="1" x14ac:dyDescent="0.25"/>
    <row r="227" spans="2:12" ht="12.75" customHeight="1" x14ac:dyDescent="0.2">
      <c r="B227" s="353" t="s">
        <v>107</v>
      </c>
      <c r="C227" s="354"/>
      <c r="D227" s="354"/>
      <c r="E227" s="354"/>
      <c r="F227" s="354"/>
      <c r="G227" s="354"/>
      <c r="H227" s="354"/>
      <c r="I227" s="354"/>
      <c r="J227" s="354"/>
      <c r="K227" s="354"/>
      <c r="L227" s="355"/>
    </row>
    <row r="228" spans="2:12" ht="13.5" thickBot="1" x14ac:dyDescent="0.25">
      <c r="B228" s="356"/>
      <c r="C228" s="357"/>
      <c r="D228" s="357"/>
      <c r="E228" s="357"/>
      <c r="F228" s="357"/>
      <c r="G228" s="357"/>
      <c r="H228" s="357"/>
      <c r="I228" s="357"/>
      <c r="J228" s="357"/>
      <c r="K228" s="357"/>
      <c r="L228" s="358"/>
    </row>
    <row r="229" spans="2:12" x14ac:dyDescent="0.2"/>
    <row r="230" spans="2:12" hidden="1" x14ac:dyDescent="0.2"/>
    <row r="231" spans="2:12" ht="12.75" hidden="1" customHeight="1" x14ac:dyDescent="0.2">
      <c r="C231" s="4"/>
      <c r="D231" s="4"/>
      <c r="E231" s="4"/>
      <c r="F231" s="4"/>
      <c r="G231" s="4"/>
      <c r="H231" s="4"/>
      <c r="I231" s="4"/>
      <c r="J231" s="4"/>
      <c r="K231" s="4"/>
      <c r="L231" s="4"/>
    </row>
    <row r="232" spans="2:12" hidden="1" x14ac:dyDescent="0.2"/>
    <row r="233" spans="2:12" hidden="1" x14ac:dyDescent="0.2"/>
    <row r="234" spans="2:12" hidden="1" x14ac:dyDescent="0.2"/>
    <row r="401" x14ac:dyDescent="0.2"/>
    <row r="410" x14ac:dyDescent="0.2"/>
    <row r="411" x14ac:dyDescent="0.2"/>
    <row r="412" x14ac:dyDescent="0.2"/>
    <row r="413" x14ac:dyDescent="0.2"/>
    <row r="414" x14ac:dyDescent="0.2"/>
    <row r="415" hidden="1" x14ac:dyDescent="0.2"/>
    <row r="416" hidden="1" x14ac:dyDescent="0.2"/>
    <row r="417" hidden="1" x14ac:dyDescent="0.2"/>
  </sheetData>
  <sheetProtection algorithmName="SHA-512" hashValue="IAHbWutE8icigVSQeU3pxsRuinbhy1MEnYKGolzJFYyWrUUYoMZ3MePWg44ayOyak80EcKShMNCxtKbJRCq71Q==" saltValue="kHEbDNBColMl8+mCNJLXmw==" spinCount="100000" sheet="1" insertRows="0"/>
  <sortState xmlns:xlrd2="http://schemas.microsoft.com/office/spreadsheetml/2017/richdata2" ref="T3:T15">
    <sortCondition ref="T2"/>
  </sortState>
  <mergeCells count="285">
    <mergeCell ref="J188:K188"/>
    <mergeCell ref="B183:L186"/>
    <mergeCell ref="B194:L195"/>
    <mergeCell ref="I117:J117"/>
    <mergeCell ref="B157:L158"/>
    <mergeCell ref="B143:E143"/>
    <mergeCell ref="I143:J143"/>
    <mergeCell ref="B144:E144"/>
    <mergeCell ref="I144:J144"/>
    <mergeCell ref="B145:E145"/>
    <mergeCell ref="I145:J145"/>
    <mergeCell ref="B134:E134"/>
    <mergeCell ref="I135:J135"/>
    <mergeCell ref="B128:L129"/>
    <mergeCell ref="I154:J154"/>
    <mergeCell ref="B132:E132"/>
    <mergeCell ref="B153:E153"/>
    <mergeCell ref="B131:E131"/>
    <mergeCell ref="I119:J119"/>
    <mergeCell ref="G123:H123"/>
    <mergeCell ref="G124:H124"/>
    <mergeCell ref="G125:H125"/>
    <mergeCell ref="G132:H132"/>
    <mergeCell ref="G133:H133"/>
    <mergeCell ref="G134:H134"/>
    <mergeCell ref="G135:H135"/>
    <mergeCell ref="G131:H131"/>
    <mergeCell ref="G114:H114"/>
    <mergeCell ref="G115:H115"/>
    <mergeCell ref="G116:H116"/>
    <mergeCell ref="G117:H117"/>
    <mergeCell ref="G118:H118"/>
    <mergeCell ref="G119:H119"/>
    <mergeCell ref="G120:H120"/>
    <mergeCell ref="G121:H121"/>
    <mergeCell ref="G122:H122"/>
    <mergeCell ref="I109:J109"/>
    <mergeCell ref="I153:J153"/>
    <mergeCell ref="E175:G175"/>
    <mergeCell ref="B58:C58"/>
    <mergeCell ref="B52:C52"/>
    <mergeCell ref="B53:C53"/>
    <mergeCell ref="D56:E56"/>
    <mergeCell ref="H56:I56"/>
    <mergeCell ref="B28:E28"/>
    <mergeCell ref="B29:E29"/>
    <mergeCell ref="B45:E45"/>
    <mergeCell ref="F50:H50"/>
    <mergeCell ref="F46:G46"/>
    <mergeCell ref="B31:D31"/>
    <mergeCell ref="E34:F34"/>
    <mergeCell ref="E38:F38"/>
    <mergeCell ref="B32:D32"/>
    <mergeCell ref="B34:D34"/>
    <mergeCell ref="B35:D35"/>
    <mergeCell ref="E35:F35"/>
    <mergeCell ref="B36:D36"/>
    <mergeCell ref="E36:F36"/>
    <mergeCell ref="B37:D37"/>
    <mergeCell ref="E33:F33"/>
    <mergeCell ref="B1:L1"/>
    <mergeCell ref="I114:J114"/>
    <mergeCell ref="I115:J115"/>
    <mergeCell ref="I116:J116"/>
    <mergeCell ref="B138:L140"/>
    <mergeCell ref="B8:L10"/>
    <mergeCell ref="B12:L14"/>
    <mergeCell ref="D6:F6"/>
    <mergeCell ref="G93:H93"/>
    <mergeCell ref="E31:F31"/>
    <mergeCell ref="B75:D75"/>
    <mergeCell ref="B74:D74"/>
    <mergeCell ref="B71:D71"/>
    <mergeCell ref="B70:D70"/>
    <mergeCell ref="B125:E125"/>
    <mergeCell ref="I125:J125"/>
    <mergeCell ref="B27:E27"/>
    <mergeCell ref="F27:G27"/>
    <mergeCell ref="E32:F32"/>
    <mergeCell ref="I39:J39"/>
    <mergeCell ref="B38:D38"/>
    <mergeCell ref="B55:C55"/>
    <mergeCell ref="D55:E55"/>
    <mergeCell ref="H55:I55"/>
    <mergeCell ref="B227:L228"/>
    <mergeCell ref="E216:E217"/>
    <mergeCell ref="E215:F215"/>
    <mergeCell ref="I126:J126"/>
    <mergeCell ref="B142:E142"/>
    <mergeCell ref="I142:J142"/>
    <mergeCell ref="B220:L225"/>
    <mergeCell ref="J191:K191"/>
    <mergeCell ref="E208:F208"/>
    <mergeCell ref="E209:F209"/>
    <mergeCell ref="E210:F210"/>
    <mergeCell ref="B202:L203"/>
    <mergeCell ref="I136:J136"/>
    <mergeCell ref="I168:J168"/>
    <mergeCell ref="B133:E133"/>
    <mergeCell ref="I134:J134"/>
    <mergeCell ref="E211:F211"/>
    <mergeCell ref="H169:I169"/>
    <mergeCell ref="B160:D160"/>
    <mergeCell ref="E213:F213"/>
    <mergeCell ref="E160:G160"/>
    <mergeCell ref="B171:L172"/>
    <mergeCell ref="I148:J148"/>
    <mergeCell ref="B163:D163"/>
    <mergeCell ref="G105:H105"/>
    <mergeCell ref="I105:J105"/>
    <mergeCell ref="H59:I59"/>
    <mergeCell ref="G90:H90"/>
    <mergeCell ref="B91:D91"/>
    <mergeCell ref="G89:H89"/>
    <mergeCell ref="B68:D68"/>
    <mergeCell ref="E91:F91"/>
    <mergeCell ref="B81:D81"/>
    <mergeCell ref="B77:D77"/>
    <mergeCell ref="B76:D76"/>
    <mergeCell ref="B72:D72"/>
    <mergeCell ref="B73:D73"/>
    <mergeCell ref="G87:H87"/>
    <mergeCell ref="B88:D88"/>
    <mergeCell ref="E88:F88"/>
    <mergeCell ref="G88:H88"/>
    <mergeCell ref="B86:D86"/>
    <mergeCell ref="B89:D89"/>
    <mergeCell ref="D60:E60"/>
    <mergeCell ref="G101:H101"/>
    <mergeCell ref="G91:H91"/>
    <mergeCell ref="B92:D92"/>
    <mergeCell ref="E92:F92"/>
    <mergeCell ref="E37:F37"/>
    <mergeCell ref="B65:L66"/>
    <mergeCell ref="B104:E104"/>
    <mergeCell ref="F43:H43"/>
    <mergeCell ref="B41:K42"/>
    <mergeCell ref="B56:C56"/>
    <mergeCell ref="B54:C54"/>
    <mergeCell ref="D54:E54"/>
    <mergeCell ref="H54:I54"/>
    <mergeCell ref="D52:E52"/>
    <mergeCell ref="D53:E53"/>
    <mergeCell ref="B44:E44"/>
    <mergeCell ref="B48:K49"/>
    <mergeCell ref="H51:I51"/>
    <mergeCell ref="H52:I52"/>
    <mergeCell ref="H53:I53"/>
    <mergeCell ref="D51:E51"/>
    <mergeCell ref="G85:H85"/>
    <mergeCell ref="B85:D85"/>
    <mergeCell ref="E85:F85"/>
    <mergeCell ref="E86:F86"/>
    <mergeCell ref="G86:H86"/>
    <mergeCell ref="B82:D82"/>
    <mergeCell ref="B60:C60"/>
    <mergeCell ref="B33:D33"/>
    <mergeCell ref="H60:I60"/>
    <mergeCell ref="B69:D69"/>
    <mergeCell ref="B162:D162"/>
    <mergeCell ref="E162:G162"/>
    <mergeCell ref="B167:D167"/>
    <mergeCell ref="B164:D164"/>
    <mergeCell ref="E164:G164"/>
    <mergeCell ref="B165:D165"/>
    <mergeCell ref="E165:G165"/>
    <mergeCell ref="B166:D166"/>
    <mergeCell ref="E166:G166"/>
    <mergeCell ref="D58:E58"/>
    <mergeCell ref="H58:I58"/>
    <mergeCell ref="B59:C59"/>
    <mergeCell ref="D59:E59"/>
    <mergeCell ref="B57:C57"/>
    <mergeCell ref="D57:E57"/>
    <mergeCell ref="H57:I57"/>
    <mergeCell ref="B51:C51"/>
    <mergeCell ref="B161:D161"/>
    <mergeCell ref="E161:G161"/>
    <mergeCell ref="B120:E120"/>
    <mergeCell ref="B121:E121"/>
    <mergeCell ref="B5:C5"/>
    <mergeCell ref="B3:C3"/>
    <mergeCell ref="B4:C4"/>
    <mergeCell ref="B6:C6"/>
    <mergeCell ref="E30:G30"/>
    <mergeCell ref="B25:E25"/>
    <mergeCell ref="F25:G25"/>
    <mergeCell ref="F19:G19"/>
    <mergeCell ref="F20:G20"/>
    <mergeCell ref="F28:G28"/>
    <mergeCell ref="F29:G29"/>
    <mergeCell ref="D5:F5"/>
    <mergeCell ref="D4:F4"/>
    <mergeCell ref="D3:F3"/>
    <mergeCell ref="B16:L17"/>
    <mergeCell ref="F18:H18"/>
    <mergeCell ref="B19:E19"/>
    <mergeCell ref="B20:E20"/>
    <mergeCell ref="B26:E26"/>
    <mergeCell ref="F26:G26"/>
    <mergeCell ref="G92:H92"/>
    <mergeCell ref="E93:F93"/>
    <mergeCell ref="E90:F90"/>
    <mergeCell ref="B78:D78"/>
    <mergeCell ref="B79:D79"/>
    <mergeCell ref="B80:D80"/>
    <mergeCell ref="E89:F89"/>
    <mergeCell ref="B84:D84"/>
    <mergeCell ref="B96:L99"/>
    <mergeCell ref="B90:D90"/>
    <mergeCell ref="B87:D87"/>
    <mergeCell ref="E87:F87"/>
    <mergeCell ref="B93:D93"/>
    <mergeCell ref="I149:J149"/>
    <mergeCell ref="I133:J133"/>
    <mergeCell ref="G103:H103"/>
    <mergeCell ref="E214:F214"/>
    <mergeCell ref="B117:E117"/>
    <mergeCell ref="B116:E116"/>
    <mergeCell ref="B115:E115"/>
    <mergeCell ref="B114:E114"/>
    <mergeCell ref="B137:D137"/>
    <mergeCell ref="B135:E135"/>
    <mergeCell ref="B147:E147"/>
    <mergeCell ref="B149:E149"/>
    <mergeCell ref="E212:F212"/>
    <mergeCell ref="B179:D179"/>
    <mergeCell ref="E179:G179"/>
    <mergeCell ref="B122:E122"/>
    <mergeCell ref="B106:E106"/>
    <mergeCell ref="G106:H106"/>
    <mergeCell ref="B108:E108"/>
    <mergeCell ref="B107:E107"/>
    <mergeCell ref="I180:J180"/>
    <mergeCell ref="B176:D176"/>
    <mergeCell ref="I106:J106"/>
    <mergeCell ref="B105:E105"/>
    <mergeCell ref="I147:J147"/>
    <mergeCell ref="B103:E103"/>
    <mergeCell ref="B101:E101"/>
    <mergeCell ref="I108:J108"/>
    <mergeCell ref="I107:J107"/>
    <mergeCell ref="B102:E102"/>
    <mergeCell ref="I132:J132"/>
    <mergeCell ref="I102:J102"/>
    <mergeCell ref="I101:J101"/>
    <mergeCell ref="B111:L112"/>
    <mergeCell ref="I104:J104"/>
    <mergeCell ref="I103:J103"/>
    <mergeCell ref="B118:E118"/>
    <mergeCell ref="I118:J118"/>
    <mergeCell ref="B119:E119"/>
    <mergeCell ref="B123:E123"/>
    <mergeCell ref="I123:J123"/>
    <mergeCell ref="B124:E124"/>
    <mergeCell ref="I124:J124"/>
    <mergeCell ref="I120:J120"/>
    <mergeCell ref="I121:J121"/>
    <mergeCell ref="I122:J122"/>
    <mergeCell ref="G102:H102"/>
    <mergeCell ref="G104:H104"/>
    <mergeCell ref="B198:D198"/>
    <mergeCell ref="E176:G176"/>
    <mergeCell ref="B177:D177"/>
    <mergeCell ref="E177:G177"/>
    <mergeCell ref="B178:D178"/>
    <mergeCell ref="E178:G178"/>
    <mergeCell ref="I94:J94"/>
    <mergeCell ref="I131:J131"/>
    <mergeCell ref="G107:H107"/>
    <mergeCell ref="G108:H108"/>
    <mergeCell ref="B174:D174"/>
    <mergeCell ref="E174:G174"/>
    <mergeCell ref="B175:D175"/>
    <mergeCell ref="B146:E146"/>
    <mergeCell ref="I146:J146"/>
    <mergeCell ref="B150:E150"/>
    <mergeCell ref="I150:J150"/>
    <mergeCell ref="B151:E151"/>
    <mergeCell ref="I151:J151"/>
    <mergeCell ref="B152:E152"/>
    <mergeCell ref="I152:J152"/>
    <mergeCell ref="E167:G167"/>
    <mergeCell ref="B148:E148"/>
    <mergeCell ref="E163:G163"/>
  </mergeCells>
  <dataValidations count="10">
    <dataValidation type="decimal" allowBlank="1" showInputMessage="1" showErrorMessage="1" sqref="I20:I29 H52:J60" xr:uid="{00000000-0002-0000-0000-000000000000}">
      <formula1>0</formula1>
      <formula2>1</formula2>
    </dataValidation>
    <dataValidation type="decimal" allowBlank="1" showInputMessage="1" showErrorMessage="1" sqref="F45 J86:J93 F132:F135 J175:J179 G70:J82 F115:F125 H175:H179 G32:I38 H20:H29 F52:F60 H161:H167 J161:J167 H143:H153 F143:F153" xr:uid="{00000000-0002-0000-0000-000001000000}">
      <formula1>0</formula1>
      <formula2>1000000000000</formula2>
    </dataValidation>
    <dataValidation type="decimal" allowBlank="1" showInputMessage="1" showErrorMessage="1" sqref="I86:I93" xr:uid="{00000000-0002-0000-0000-000002000000}">
      <formula1>0</formula1>
      <formula2>0.99</formula2>
    </dataValidation>
    <dataValidation type="decimal" allowBlank="1" showInputMessage="1" showErrorMessage="1" error="Equipment is only valued at $5,000 or more per unit. If the item is less than $5,000 per unit list this item in the &quot;Supplies&quot; category. " sqref="F102:F108" xr:uid="{00000000-0002-0000-0000-000003000000}">
      <formula1>5000</formula1>
      <formula2>1000000000000</formula2>
    </dataValidation>
    <dataValidation type="list" allowBlank="1" showInputMessage="1" showErrorMessage="1" sqref="J20:J29 J32:J38" xr:uid="{00000000-0002-0000-0000-000005000000}">
      <formula1>$W$10:$W$13</formula1>
    </dataValidation>
    <dataValidation type="list" allowBlank="1" showInputMessage="1" showErrorMessage="1" sqref="L86:L93 L132:L135 I45 L70:L82 L102:L108 L115:L125 L143:L153 L161:L167 L175:L179" xr:uid="{00000000-0002-0000-0000-000006000000}">
      <formula1>$Y$10:$Y$12</formula1>
    </dataValidation>
    <dataValidation type="list" allowBlank="1" showInputMessage="1" showErrorMessage="1" sqref="L20:L29 L52:L60 L32:L38" xr:uid="{00000000-0002-0000-0000-000007000000}">
      <formula1>$Z$10:$Z$11</formula1>
    </dataValidation>
    <dataValidation type="list" allowBlank="1" showInputMessage="1" showErrorMessage="1" sqref="G52:G60" xr:uid="{00000000-0002-0000-0000-000008000000}">
      <formula1>$W$2:$W$6</formula1>
    </dataValidation>
    <dataValidation type="list" allowBlank="1" showInputMessage="1" showErrorMessage="1" sqref="F70:F82" xr:uid="{00000000-0002-0000-0000-000009000000}">
      <formula1>$Y$2:$Y$5</formula1>
    </dataValidation>
    <dataValidation type="list" allowBlank="1" showInputMessage="1" showErrorMessage="1" sqref="D6:F6" xr:uid="{00000000-0002-0000-0000-000004000000}">
      <formula1>$T$2:$T$20</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AF881-056C-495D-BBDB-E1886C6B11AC}">
  <dimension ref="A1:K120"/>
  <sheetViews>
    <sheetView topLeftCell="A25" zoomScale="190" zoomScaleNormal="190" workbookViewId="0">
      <selection sqref="A1:XFD1"/>
    </sheetView>
  </sheetViews>
  <sheetFormatPr defaultColWidth="0" defaultRowHeight="15" zeroHeight="1" x14ac:dyDescent="0.25"/>
  <cols>
    <col min="1" max="1" width="2.85546875" style="200" customWidth="1"/>
    <col min="2" max="9" width="9.140625" style="201" customWidth="1"/>
    <col min="10" max="10" width="22.7109375" style="201" customWidth="1"/>
    <col min="11" max="11" width="9.140625" style="201" customWidth="1"/>
    <col min="12" max="16384" width="9.28515625" style="201" hidden="1"/>
  </cols>
  <sheetData>
    <row r="1" spans="1:7" s="144" customFormat="1" ht="26.45" customHeight="1" x14ac:dyDescent="0.25">
      <c r="A1" s="143"/>
      <c r="B1" s="441"/>
      <c r="C1" s="441"/>
      <c r="D1" s="441"/>
      <c r="E1" s="441"/>
      <c r="F1" s="441"/>
      <c r="G1" s="441"/>
    </row>
    <row r="2" spans="1:7" s="144" customFormat="1" x14ac:dyDescent="0.25">
      <c r="A2" s="143"/>
    </row>
    <row r="3" spans="1:7" s="144" customFormat="1" x14ac:dyDescent="0.25">
      <c r="A3" s="143"/>
    </row>
    <row r="4" spans="1:7" s="144" customFormat="1" x14ac:dyDescent="0.25">
      <c r="A4" s="143"/>
    </row>
    <row r="5" spans="1:7" s="144" customFormat="1" x14ac:dyDescent="0.25">
      <c r="A5" s="143"/>
    </row>
    <row r="6" spans="1:7" s="144" customFormat="1" x14ac:dyDescent="0.25">
      <c r="A6" s="143"/>
    </row>
    <row r="7" spans="1:7" s="144" customFormat="1" x14ac:dyDescent="0.25">
      <c r="A7" s="143"/>
    </row>
    <row r="8" spans="1:7" s="144" customFormat="1" x14ac:dyDescent="0.25">
      <c r="A8" s="143"/>
    </row>
    <row r="9" spans="1:7" s="144" customFormat="1" x14ac:dyDescent="0.25">
      <c r="A9" s="143"/>
    </row>
    <row r="10" spans="1:7" s="144" customFormat="1" x14ac:dyDescent="0.25">
      <c r="A10" s="143"/>
    </row>
    <row r="11" spans="1:7" s="144" customFormat="1" x14ac:dyDescent="0.25">
      <c r="A11" s="143"/>
    </row>
    <row r="12" spans="1:7" s="144" customFormat="1" x14ac:dyDescent="0.25">
      <c r="A12" s="143"/>
    </row>
    <row r="13" spans="1:7" s="144" customFormat="1" x14ac:dyDescent="0.25">
      <c r="A13" s="143"/>
    </row>
    <row r="14" spans="1:7" s="144" customFormat="1" x14ac:dyDescent="0.25">
      <c r="A14" s="143"/>
    </row>
    <row r="15" spans="1:7" s="144" customFormat="1" x14ac:dyDescent="0.25">
      <c r="A15" s="143"/>
    </row>
    <row r="16" spans="1:7" s="144" customFormat="1" x14ac:dyDescent="0.25">
      <c r="A16" s="143"/>
    </row>
    <row r="17" spans="1:1" s="144" customFormat="1" x14ac:dyDescent="0.25">
      <c r="A17" s="143"/>
    </row>
    <row r="18" spans="1:1" s="144" customFormat="1" x14ac:dyDescent="0.25">
      <c r="A18" s="143"/>
    </row>
    <row r="19" spans="1:1" s="144" customFormat="1" x14ac:dyDescent="0.25">
      <c r="A19" s="143"/>
    </row>
    <row r="20" spans="1:1" s="144" customFormat="1" x14ac:dyDescent="0.25">
      <c r="A20" s="143"/>
    </row>
    <row r="21" spans="1:1" s="144" customFormat="1" x14ac:dyDescent="0.25">
      <c r="A21" s="143"/>
    </row>
    <row r="22" spans="1:1" s="144" customFormat="1" x14ac:dyDescent="0.25">
      <c r="A22" s="143"/>
    </row>
    <row r="23" spans="1:1" s="144" customFormat="1" x14ac:dyDescent="0.25">
      <c r="A23" s="143"/>
    </row>
    <row r="24" spans="1:1" s="144" customFormat="1" x14ac:dyDescent="0.25">
      <c r="A24" s="143"/>
    </row>
    <row r="25" spans="1:1" s="144" customFormat="1" x14ac:dyDescent="0.25">
      <c r="A25" s="143"/>
    </row>
    <row r="26" spans="1:1" s="144" customFormat="1" x14ac:dyDescent="0.25">
      <c r="A26" s="143"/>
    </row>
    <row r="27" spans="1:1" s="144" customFormat="1" x14ac:dyDescent="0.25">
      <c r="A27" s="143"/>
    </row>
    <row r="28" spans="1:1" x14ac:dyDescent="0.25"/>
    <row r="29" spans="1:1" x14ac:dyDescent="0.25"/>
    <row r="30" spans="1:1" x14ac:dyDescent="0.25"/>
    <row r="31" spans="1:1" x14ac:dyDescent="0.25"/>
    <row r="32" spans="1:1" s="227" customFormat="1" ht="15.75" thickBot="1" x14ac:dyDescent="0.3">
      <c r="A32" s="226"/>
    </row>
    <row r="33" spans="1:10" s="229" customFormat="1" x14ac:dyDescent="0.25">
      <c r="A33" s="228"/>
    </row>
    <row r="34" spans="1:10" ht="18.75" x14ac:dyDescent="0.3">
      <c r="A34" s="230" t="s">
        <v>166</v>
      </c>
    </row>
    <row r="35" spans="1:10" x14ac:dyDescent="0.25"/>
    <row r="36" spans="1:10" x14ac:dyDescent="0.2">
      <c r="A36" s="202">
        <v>1</v>
      </c>
      <c r="B36" s="438" t="s">
        <v>167</v>
      </c>
      <c r="C36" s="438"/>
      <c r="D36" s="438"/>
      <c r="E36" s="438"/>
      <c r="F36" s="438"/>
      <c r="G36" s="438"/>
      <c r="H36" s="438"/>
      <c r="I36" s="438"/>
      <c r="J36" s="438"/>
    </row>
    <row r="37" spans="1:10" x14ac:dyDescent="0.25">
      <c r="B37" s="445" t="s">
        <v>168</v>
      </c>
      <c r="C37" s="445"/>
      <c r="D37" s="445"/>
      <c r="E37" s="445"/>
      <c r="F37" s="445"/>
      <c r="G37" s="445"/>
      <c r="H37" s="445"/>
      <c r="I37" s="445"/>
      <c r="J37" s="445"/>
    </row>
    <row r="38" spans="1:10" x14ac:dyDescent="0.25">
      <c r="B38" s="440" t="s">
        <v>169</v>
      </c>
      <c r="C38" s="440"/>
      <c r="D38" s="440"/>
      <c r="E38" s="440"/>
      <c r="F38" s="440"/>
      <c r="G38" s="440"/>
      <c r="H38" s="440"/>
      <c r="I38" s="440"/>
      <c r="J38" s="440"/>
    </row>
    <row r="39" spans="1:10" x14ac:dyDescent="0.25">
      <c r="B39" s="440" t="s">
        <v>170</v>
      </c>
      <c r="C39" s="440"/>
      <c r="D39" s="440"/>
      <c r="E39" s="440"/>
      <c r="F39" s="440"/>
      <c r="G39" s="440"/>
      <c r="H39" s="440"/>
      <c r="I39" s="440"/>
      <c r="J39" s="440"/>
    </row>
    <row r="40" spans="1:10" x14ac:dyDescent="0.25">
      <c r="B40" s="440" t="s">
        <v>171</v>
      </c>
      <c r="C40" s="440"/>
      <c r="D40" s="440"/>
      <c r="E40" s="440"/>
      <c r="F40" s="440"/>
      <c r="G40" s="440"/>
      <c r="H40" s="440"/>
      <c r="I40" s="440"/>
      <c r="J40" s="440"/>
    </row>
    <row r="41" spans="1:10" x14ac:dyDescent="0.25">
      <c r="B41" s="209" t="s">
        <v>172</v>
      </c>
      <c r="C41" s="209"/>
      <c r="D41" s="209"/>
      <c r="E41" s="209"/>
      <c r="F41" s="209"/>
      <c r="G41" s="209"/>
      <c r="H41" s="209"/>
      <c r="I41" s="209"/>
      <c r="J41" s="209"/>
    </row>
    <row r="42" spans="1:10" x14ac:dyDescent="0.25">
      <c r="B42" s="208" t="s">
        <v>173</v>
      </c>
      <c r="C42" s="209"/>
      <c r="D42" s="209"/>
      <c r="E42" s="209"/>
      <c r="F42" s="209"/>
      <c r="G42" s="209"/>
      <c r="H42" s="209"/>
      <c r="I42" s="209"/>
      <c r="J42" s="209"/>
    </row>
    <row r="43" spans="1:10" x14ac:dyDescent="0.25">
      <c r="B43" s="440"/>
      <c r="C43" s="440"/>
      <c r="D43" s="440"/>
      <c r="E43" s="440"/>
      <c r="F43" s="440"/>
      <c r="G43" s="440"/>
      <c r="H43" s="440"/>
      <c r="I43" s="440"/>
      <c r="J43" s="440"/>
    </row>
    <row r="44" spans="1:10" x14ac:dyDescent="0.2">
      <c r="A44" s="202">
        <v>2</v>
      </c>
      <c r="B44" s="438" t="s">
        <v>174</v>
      </c>
      <c r="C44" s="438"/>
      <c r="D44" s="438"/>
      <c r="E44" s="438"/>
      <c r="F44" s="438"/>
      <c r="G44" s="438"/>
      <c r="H44" s="438"/>
      <c r="I44" s="438"/>
      <c r="J44" s="438"/>
    </row>
    <row r="45" spans="1:10" x14ac:dyDescent="0.25">
      <c r="B45" s="439" t="s">
        <v>175</v>
      </c>
      <c r="C45" s="439"/>
      <c r="D45" s="439"/>
      <c r="E45" s="439"/>
      <c r="F45" s="439"/>
      <c r="G45" s="439"/>
      <c r="H45" s="439"/>
      <c r="I45" s="439"/>
      <c r="J45" s="439"/>
    </row>
    <row r="46" spans="1:10" x14ac:dyDescent="0.25">
      <c r="B46" s="440"/>
      <c r="C46" s="440"/>
      <c r="D46" s="440"/>
      <c r="E46" s="440"/>
      <c r="F46" s="440"/>
      <c r="G46" s="440"/>
      <c r="H46" s="440"/>
      <c r="I46" s="440"/>
      <c r="J46" s="440"/>
    </row>
    <row r="47" spans="1:10" x14ac:dyDescent="0.2">
      <c r="A47" s="202">
        <v>3</v>
      </c>
      <c r="B47" s="438" t="s">
        <v>176</v>
      </c>
      <c r="C47" s="438"/>
      <c r="D47" s="438"/>
      <c r="E47" s="438"/>
      <c r="F47" s="438"/>
      <c r="G47" s="438"/>
      <c r="H47" s="438"/>
      <c r="I47" s="438"/>
      <c r="J47" s="438"/>
    </row>
    <row r="48" spans="1:10" x14ac:dyDescent="0.25">
      <c r="B48" s="439" t="s">
        <v>177</v>
      </c>
      <c r="C48" s="439"/>
      <c r="D48" s="439"/>
      <c r="E48" s="439"/>
      <c r="F48" s="439"/>
      <c r="G48" s="439"/>
      <c r="H48" s="439"/>
      <c r="I48" s="439"/>
      <c r="J48" s="439"/>
    </row>
    <row r="49" spans="1:11" x14ac:dyDescent="0.25"/>
    <row r="50" spans="1:11" x14ac:dyDescent="0.2">
      <c r="A50" s="202">
        <v>4</v>
      </c>
      <c r="B50" s="438" t="s">
        <v>178</v>
      </c>
      <c r="C50" s="438"/>
      <c r="D50" s="438"/>
      <c r="E50" s="438"/>
      <c r="F50" s="438"/>
      <c r="G50" s="438"/>
      <c r="H50" s="438"/>
      <c r="I50" s="438"/>
      <c r="J50" s="438"/>
    </row>
    <row r="51" spans="1:11" x14ac:dyDescent="0.25">
      <c r="B51" s="439" t="s">
        <v>179</v>
      </c>
      <c r="C51" s="439"/>
      <c r="D51" s="439"/>
      <c r="E51" s="439"/>
      <c r="F51" s="439"/>
      <c r="G51" s="439"/>
      <c r="H51" s="439"/>
      <c r="I51" s="439"/>
      <c r="J51" s="439"/>
    </row>
    <row r="52" spans="1:11" x14ac:dyDescent="0.25">
      <c r="B52" s="440"/>
      <c r="C52" s="440"/>
      <c r="D52" s="440"/>
      <c r="E52" s="440"/>
      <c r="F52" s="440"/>
      <c r="G52" s="440"/>
      <c r="H52" s="440"/>
      <c r="I52" s="440"/>
      <c r="J52" s="440"/>
    </row>
    <row r="53" spans="1:11" ht="52.5" customHeight="1" x14ac:dyDescent="0.2">
      <c r="A53" s="202">
        <v>5</v>
      </c>
      <c r="B53" s="438" t="s">
        <v>180</v>
      </c>
      <c r="C53" s="438"/>
      <c r="D53" s="438"/>
      <c r="E53" s="438"/>
      <c r="F53" s="438"/>
      <c r="G53" s="438"/>
      <c r="H53" s="438"/>
      <c r="I53" s="438"/>
      <c r="J53" s="438"/>
    </row>
    <row r="54" spans="1:11" x14ac:dyDescent="0.25">
      <c r="B54" s="439"/>
      <c r="C54" s="439"/>
      <c r="D54" s="439"/>
      <c r="E54" s="439"/>
      <c r="F54" s="439"/>
      <c r="G54" s="439"/>
      <c r="H54" s="439"/>
      <c r="I54" s="439"/>
      <c r="J54" s="439"/>
    </row>
    <row r="55" spans="1:11" ht="30.75" customHeight="1" x14ac:dyDescent="0.2">
      <c r="A55" s="202">
        <v>6</v>
      </c>
      <c r="B55" s="438" t="s">
        <v>181</v>
      </c>
      <c r="C55" s="438"/>
      <c r="D55" s="438"/>
      <c r="E55" s="438"/>
      <c r="F55" s="438"/>
      <c r="G55" s="438"/>
      <c r="H55" s="438"/>
      <c r="I55" s="438"/>
      <c r="J55" s="438"/>
      <c r="K55" s="203"/>
    </row>
    <row r="56" spans="1:11" x14ac:dyDescent="0.25">
      <c r="B56" s="444"/>
      <c r="C56" s="444"/>
      <c r="D56" s="444"/>
      <c r="E56" s="444"/>
      <c r="F56" s="444"/>
      <c r="G56" s="444"/>
      <c r="H56" s="444"/>
      <c r="I56" s="444"/>
      <c r="J56" s="444"/>
      <c r="K56" s="204"/>
    </row>
    <row r="57" spans="1:11" ht="36.75" customHeight="1" x14ac:dyDescent="0.2">
      <c r="A57" s="202">
        <v>7</v>
      </c>
      <c r="B57" s="438" t="s">
        <v>182</v>
      </c>
      <c r="C57" s="438"/>
      <c r="D57" s="438"/>
      <c r="E57" s="438"/>
      <c r="F57" s="438"/>
      <c r="G57" s="438"/>
      <c r="H57" s="438"/>
      <c r="I57" s="438"/>
      <c r="J57" s="438"/>
    </row>
    <row r="58" spans="1:11" x14ac:dyDescent="0.25">
      <c r="B58" s="439"/>
      <c r="C58" s="439"/>
      <c r="D58" s="439"/>
      <c r="E58" s="439"/>
      <c r="F58" s="439"/>
      <c r="G58" s="439"/>
      <c r="H58" s="439"/>
      <c r="I58" s="439"/>
      <c r="J58" s="439"/>
    </row>
    <row r="59" spans="1:11" x14ac:dyDescent="0.2">
      <c r="A59" s="202">
        <v>8</v>
      </c>
      <c r="B59" s="443" t="s">
        <v>195</v>
      </c>
      <c r="C59" s="438"/>
      <c r="D59" s="438"/>
      <c r="E59" s="438"/>
      <c r="F59" s="438"/>
      <c r="G59" s="438"/>
      <c r="H59" s="438"/>
      <c r="I59" s="438"/>
      <c r="J59" s="438"/>
    </row>
    <row r="60" spans="1:11" x14ac:dyDescent="0.25">
      <c r="B60" s="205"/>
    </row>
    <row r="61" spans="1:11" s="227" customFormat="1" ht="13.5" customHeight="1" thickBot="1" x14ac:dyDescent="0.3">
      <c r="A61" s="226"/>
    </row>
    <row r="62" spans="1:11" x14ac:dyDescent="0.25"/>
    <row r="63" spans="1:11" ht="12.75" x14ac:dyDescent="0.2">
      <c r="A63" s="225" t="s">
        <v>193</v>
      </c>
    </row>
    <row r="64" spans="1:11" ht="15" customHeight="1" x14ac:dyDescent="0.2">
      <c r="A64" s="442" t="s">
        <v>194</v>
      </c>
      <c r="B64" s="442"/>
      <c r="C64" s="442"/>
      <c r="D64" s="442"/>
      <c r="E64" s="442"/>
      <c r="F64" s="442"/>
      <c r="G64" s="442"/>
      <c r="H64" s="442"/>
      <c r="I64" s="442"/>
      <c r="J64" s="442"/>
    </row>
    <row r="65" spans="1:10" ht="15" customHeight="1" x14ac:dyDescent="0.2">
      <c r="A65" s="442"/>
      <c r="B65" s="442"/>
      <c r="C65" s="442"/>
      <c r="D65" s="442"/>
      <c r="E65" s="442"/>
      <c r="F65" s="442"/>
      <c r="G65" s="442"/>
      <c r="H65" s="442"/>
      <c r="I65" s="442"/>
      <c r="J65" s="442"/>
    </row>
    <row r="66" spans="1:10" x14ac:dyDescent="0.25"/>
    <row r="67" spans="1:10" x14ac:dyDescent="0.25"/>
    <row r="68" spans="1:10" x14ac:dyDescent="0.25"/>
    <row r="69" spans="1:10" x14ac:dyDescent="0.25"/>
    <row r="70" spans="1:10" x14ac:dyDescent="0.25"/>
    <row r="71" spans="1:10" x14ac:dyDescent="0.25"/>
    <row r="72" spans="1:10" x14ac:dyDescent="0.25"/>
    <row r="73" spans="1:10" x14ac:dyDescent="0.25"/>
    <row r="74" spans="1:10" x14ac:dyDescent="0.25"/>
    <row r="75" spans="1:10" x14ac:dyDescent="0.25"/>
    <row r="76" spans="1:10" x14ac:dyDescent="0.25"/>
    <row r="77" spans="1:10" x14ac:dyDescent="0.25"/>
    <row r="78" spans="1:10" x14ac:dyDescent="0.25"/>
    <row r="79" spans="1:10" x14ac:dyDescent="0.25"/>
    <row r="80" spans="1: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sheetData>
  <sheetProtection algorithmName="SHA-512" hashValue="MYxvNttK022aBeMFnlOFHhfIflh3ND7bwuLKwEyupQKpRLCdKCP7K1/h9T4ngNjKBWsFMOYov7d6d0bLVT57Cg==" saltValue="tx09veknyDFwTPG6BWRYgw==" spinCount="100000" sheet="1" objects="1" scenarios="1"/>
  <mergeCells count="23">
    <mergeCell ref="B1:G1"/>
    <mergeCell ref="A64:J65"/>
    <mergeCell ref="B57:J57"/>
    <mergeCell ref="B58:J58"/>
    <mergeCell ref="B59:J59"/>
    <mergeCell ref="B51:J51"/>
    <mergeCell ref="B52:J52"/>
    <mergeCell ref="B53:J53"/>
    <mergeCell ref="B54:J54"/>
    <mergeCell ref="B55:J55"/>
    <mergeCell ref="B56:J56"/>
    <mergeCell ref="B50:J50"/>
    <mergeCell ref="B36:J36"/>
    <mergeCell ref="B37:J37"/>
    <mergeCell ref="B38:J38"/>
    <mergeCell ref="B39:J39"/>
    <mergeCell ref="B47:J47"/>
    <mergeCell ref="B48:J48"/>
    <mergeCell ref="B40:J40"/>
    <mergeCell ref="B43:J43"/>
    <mergeCell ref="B44:J44"/>
    <mergeCell ref="B45:J45"/>
    <mergeCell ref="B46:J46"/>
  </mergeCells>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Visio.Drawing.15" shapeId="5121" r:id="rId4">
          <objectPr defaultSize="0" autoPict="0" r:id="rId5">
            <anchor moveWithCells="1">
              <from>
                <xdr:col>0</xdr:col>
                <xdr:colOff>47625</xdr:colOff>
                <xdr:row>65</xdr:row>
                <xdr:rowOff>47625</xdr:rowOff>
              </from>
              <to>
                <xdr:col>10</xdr:col>
                <xdr:colOff>342900</xdr:colOff>
                <xdr:row>115</xdr:row>
                <xdr:rowOff>142875</xdr:rowOff>
              </to>
            </anchor>
          </objectPr>
        </oleObject>
      </mc:Choice>
      <mc:Fallback>
        <oleObject progId="Visio.Drawing.15"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0D24E-8605-4929-9306-4B7EE67AB064}">
  <dimension ref="B1:D11"/>
  <sheetViews>
    <sheetView zoomScale="175" zoomScaleNormal="175" workbookViewId="0">
      <selection activeCell="C4" sqref="C4"/>
    </sheetView>
  </sheetViews>
  <sheetFormatPr defaultColWidth="9.140625" defaultRowHeight="12.75" x14ac:dyDescent="0.2"/>
  <cols>
    <col min="1" max="1" width="5.5703125" style="201" customWidth="1"/>
    <col min="2" max="2" width="62.28515625" style="201" customWidth="1"/>
    <col min="3" max="3" width="23.28515625" style="201" customWidth="1"/>
    <col min="4" max="4" width="7.5703125" style="201" customWidth="1"/>
    <col min="5" max="5" width="12.140625" style="201" bestFit="1" customWidth="1"/>
    <col min="6" max="16384" width="9.140625" style="201"/>
  </cols>
  <sheetData>
    <row r="1" spans="2:4" ht="9.75" customHeight="1" thickBot="1" x14ac:dyDescent="0.25"/>
    <row r="2" spans="2:4" ht="30.75" customHeight="1" thickBot="1" x14ac:dyDescent="0.25">
      <c r="B2" s="446" t="s">
        <v>188</v>
      </c>
      <c r="C2" s="447"/>
    </row>
    <row r="3" spans="2:4" ht="30.75" customHeight="1" x14ac:dyDescent="0.2">
      <c r="B3" s="218" t="s">
        <v>189</v>
      </c>
      <c r="C3" s="219">
        <v>0.1</v>
      </c>
    </row>
    <row r="4" spans="2:4" ht="30.75" customHeight="1" x14ac:dyDescent="0.2">
      <c r="B4" s="220" t="s">
        <v>190</v>
      </c>
      <c r="C4" s="221">
        <v>0</v>
      </c>
      <c r="D4" s="210"/>
    </row>
    <row r="5" spans="2:4" ht="30.75" customHeight="1" x14ac:dyDescent="0.2">
      <c r="B5" s="220" t="s">
        <v>191</v>
      </c>
      <c r="C5" s="221">
        <v>0</v>
      </c>
    </row>
    <row r="6" spans="2:4" ht="30.75" customHeight="1" x14ac:dyDescent="0.2">
      <c r="B6" s="220" t="s">
        <v>187</v>
      </c>
      <c r="C6" s="222">
        <f>(C4-C5)/(1+C3)</f>
        <v>0</v>
      </c>
    </row>
    <row r="7" spans="2:4" ht="37.5" customHeight="1" thickBot="1" x14ac:dyDescent="0.25">
      <c r="B7" s="223" t="s">
        <v>192</v>
      </c>
      <c r="C7" s="224">
        <f>SUM(C5:C6)</f>
        <v>0</v>
      </c>
    </row>
    <row r="8" spans="2:4" ht="15" x14ac:dyDescent="0.2">
      <c r="B8" s="216"/>
      <c r="C8" s="217"/>
    </row>
    <row r="11" spans="2:4" x14ac:dyDescent="0.2">
      <c r="C11" s="211"/>
    </row>
  </sheetData>
  <sheetProtection algorithmName="SHA-512" hashValue="c3fP/XFCYTnQA9RsJTeAvx4PZF+fKNAVDT1wrhnCD6U2yGJ2vUt9WPvVoEGsEVjHvfHrK1aMNnHCujime2k++Q==" saltValue="D480KqUiAF5nV2R9Z25Qtg==" spinCount="100000" sheet="1" objects="1" scenarios="1"/>
  <mergeCells count="1">
    <mergeCell ref="B2:C2"/>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FB4D-DF8D-4996-9E8D-C4F1480586E8}">
  <dimension ref="A1:L71"/>
  <sheetViews>
    <sheetView zoomScale="160" zoomScaleNormal="160" workbookViewId="0">
      <selection activeCell="F15" sqref="F15"/>
    </sheetView>
  </sheetViews>
  <sheetFormatPr defaultColWidth="0" defaultRowHeight="14.65" customHeight="1" zeroHeight="1" x14ac:dyDescent="0.25"/>
  <cols>
    <col min="1" max="1" width="3.140625" style="143" bestFit="1" customWidth="1"/>
    <col min="2" max="2" width="37.7109375" style="163" customWidth="1"/>
    <col min="3" max="3" width="23.7109375" style="163" customWidth="1"/>
    <col min="4" max="4" width="15.7109375" style="163" customWidth="1"/>
    <col min="5" max="5" width="20.7109375" style="163" customWidth="1"/>
    <col min="6" max="6" width="23.28515625" style="163" customWidth="1"/>
    <col min="7" max="7" width="15.7109375" style="163" hidden="1"/>
    <col min="8" max="8" width="2.7109375" style="144" customWidth="1"/>
    <col min="9" max="12" width="0" style="163" hidden="1" customWidth="1"/>
    <col min="13" max="16384" width="8.85546875" style="163" hidden="1"/>
  </cols>
  <sheetData>
    <row r="1" spans="1:8" s="144" customFormat="1" ht="15.75" x14ac:dyDescent="0.25">
      <c r="A1" s="143"/>
      <c r="F1" s="162"/>
    </row>
    <row r="2" spans="1:8" ht="49.9" customHeight="1" thickBot="1" x14ac:dyDescent="0.3">
      <c r="B2" s="451" t="s">
        <v>120</v>
      </c>
      <c r="C2" s="451"/>
      <c r="D2" s="451"/>
      <c r="E2" s="451"/>
      <c r="F2" s="451"/>
      <c r="G2" s="451"/>
    </row>
    <row r="3" spans="1:8" ht="15" x14ac:dyDescent="0.25">
      <c r="B3" s="213" t="s">
        <v>121</v>
      </c>
      <c r="C3" s="448"/>
      <c r="D3" s="448"/>
      <c r="E3" s="448"/>
      <c r="F3" s="449"/>
      <c r="G3" s="164"/>
      <c r="H3" s="165"/>
    </row>
    <row r="4" spans="1:8" ht="15.75" thickBot="1" x14ac:dyDescent="0.3">
      <c r="B4" s="214" t="s">
        <v>83</v>
      </c>
      <c r="C4" s="455"/>
      <c r="D4" s="455"/>
      <c r="E4" s="455"/>
      <c r="F4" s="456"/>
      <c r="G4" s="166"/>
      <c r="H4" s="165"/>
    </row>
    <row r="5" spans="1:8" ht="15.75" thickBot="1" x14ac:dyDescent="0.3">
      <c r="B5" s="215" t="s">
        <v>109</v>
      </c>
      <c r="C5" s="453"/>
      <c r="D5" s="453"/>
      <c r="E5" s="453"/>
      <c r="F5" s="454"/>
      <c r="G5" s="167"/>
      <c r="H5" s="165"/>
    </row>
    <row r="6" spans="1:8" ht="23.45" customHeight="1" x14ac:dyDescent="0.25">
      <c r="B6" s="452"/>
      <c r="C6" s="452"/>
      <c r="D6" s="165"/>
      <c r="E6" s="144"/>
      <c r="G6" s="168" t="s">
        <v>122</v>
      </c>
    </row>
    <row r="7" spans="1:8" s="172" customFormat="1" ht="30" customHeight="1" x14ac:dyDescent="0.25">
      <c r="A7" s="169" t="s">
        <v>123</v>
      </c>
      <c r="B7" s="452" t="s">
        <v>124</v>
      </c>
      <c r="C7" s="452"/>
      <c r="D7" s="452"/>
      <c r="E7" s="452"/>
      <c r="F7" s="170" t="s">
        <v>125</v>
      </c>
      <c r="G7" s="145">
        <v>0</v>
      </c>
      <c r="H7" s="171"/>
    </row>
    <row r="8" spans="1:8" s="172" customFormat="1" ht="30" customHeight="1" x14ac:dyDescent="0.2">
      <c r="A8" s="173"/>
      <c r="B8" s="450" t="s">
        <v>126</v>
      </c>
      <c r="C8" s="450"/>
      <c r="D8" s="450"/>
      <c r="E8" s="450"/>
      <c r="F8" s="159">
        <v>0</v>
      </c>
      <c r="G8" s="152"/>
      <c r="H8" s="171"/>
    </row>
    <row r="9" spans="1:8" s="172" customFormat="1" ht="30" customHeight="1" x14ac:dyDescent="0.2">
      <c r="A9" s="173"/>
      <c r="B9" s="450" t="s">
        <v>127</v>
      </c>
      <c r="C9" s="450"/>
      <c r="D9" s="450"/>
      <c r="E9" s="450"/>
      <c r="F9" s="159">
        <v>0</v>
      </c>
      <c r="G9" s="152"/>
      <c r="H9" s="171"/>
    </row>
    <row r="10" spans="1:8" s="172" customFormat="1" ht="30" customHeight="1" x14ac:dyDescent="0.2">
      <c r="A10" s="173"/>
      <c r="B10" s="450" t="s">
        <v>128</v>
      </c>
      <c r="C10" s="450"/>
      <c r="D10" s="450"/>
      <c r="E10" s="450"/>
      <c r="F10" s="159">
        <v>0</v>
      </c>
      <c r="G10" s="152"/>
      <c r="H10" s="171"/>
    </row>
    <row r="11" spans="1:8" s="172" customFormat="1" ht="30" customHeight="1" x14ac:dyDescent="0.2">
      <c r="A11" s="173"/>
      <c r="B11" s="450" t="s">
        <v>197</v>
      </c>
      <c r="C11" s="450"/>
      <c r="D11" s="450"/>
      <c r="E11" s="450"/>
      <c r="F11" s="159">
        <v>0</v>
      </c>
      <c r="G11" s="152"/>
      <c r="H11" s="171"/>
    </row>
    <row r="12" spans="1:8" s="172" customFormat="1" ht="30" customHeight="1" x14ac:dyDescent="0.2">
      <c r="A12" s="173"/>
      <c r="B12" s="450" t="s">
        <v>129</v>
      </c>
      <c r="C12" s="450"/>
      <c r="D12" s="450"/>
      <c r="E12" s="450"/>
      <c r="F12" s="159">
        <v>0</v>
      </c>
      <c r="G12" s="152"/>
      <c r="H12" s="171"/>
    </row>
    <row r="13" spans="1:8" s="172" customFormat="1" ht="30" customHeight="1" x14ac:dyDescent="0.2">
      <c r="A13" s="173"/>
      <c r="B13" s="450" t="s">
        <v>130</v>
      </c>
      <c r="C13" s="450"/>
      <c r="D13" s="450"/>
      <c r="E13" s="450"/>
      <c r="F13" s="159">
        <v>0</v>
      </c>
      <c r="G13" s="152"/>
      <c r="H13" s="171"/>
    </row>
    <row r="14" spans="1:8" s="172" customFormat="1" ht="30" customHeight="1" x14ac:dyDescent="0.2">
      <c r="A14" s="173"/>
      <c r="B14" s="450" t="s">
        <v>131</v>
      </c>
      <c r="C14" s="450"/>
      <c r="D14" s="450"/>
      <c r="E14" s="450"/>
      <c r="F14" s="159">
        <v>0</v>
      </c>
      <c r="G14" s="152"/>
      <c r="H14" s="171"/>
    </row>
    <row r="15" spans="1:8" s="172" customFormat="1" ht="30" customHeight="1" x14ac:dyDescent="0.2">
      <c r="A15" s="174"/>
      <c r="B15" s="466" t="s">
        <v>132</v>
      </c>
      <c r="C15" s="467"/>
      <c r="D15" s="467"/>
      <c r="E15" s="468"/>
      <c r="F15" s="160">
        <f>SUM(F8:F14)</f>
        <v>0</v>
      </c>
      <c r="G15" s="152"/>
      <c r="H15" s="171"/>
    </row>
    <row r="16" spans="1:8" s="172" customFormat="1" ht="30" customHeight="1" x14ac:dyDescent="0.25">
      <c r="A16" s="174"/>
      <c r="B16" s="175"/>
      <c r="C16" s="175"/>
      <c r="D16" s="175"/>
      <c r="E16" s="175"/>
      <c r="F16" s="154"/>
      <c r="G16" s="152"/>
      <c r="H16" s="171"/>
    </row>
    <row r="17" spans="1:12" ht="63" customHeight="1" x14ac:dyDescent="0.25">
      <c r="B17" s="469" t="s">
        <v>133</v>
      </c>
      <c r="C17" s="469"/>
      <c r="D17" s="469"/>
      <c r="E17" s="469"/>
      <c r="F17" s="176" t="s">
        <v>134</v>
      </c>
      <c r="G17" s="146"/>
    </row>
    <row r="18" spans="1:12" ht="15" x14ac:dyDescent="0.25">
      <c r="B18" s="177"/>
      <c r="C18" s="177"/>
      <c r="D18" s="177"/>
      <c r="E18" s="177"/>
      <c r="F18" s="176"/>
      <c r="G18" s="146"/>
    </row>
    <row r="19" spans="1:12" s="180" customFormat="1" ht="15" customHeight="1" x14ac:dyDescent="0.25">
      <c r="A19" s="178" t="s">
        <v>135</v>
      </c>
      <c r="B19" s="470" t="s">
        <v>136</v>
      </c>
      <c r="C19" s="470"/>
      <c r="D19" s="470"/>
      <c r="E19" s="155"/>
      <c r="F19" s="179">
        <f>-E19</f>
        <v>0</v>
      </c>
      <c r="G19" s="147"/>
      <c r="H19" s="143"/>
    </row>
    <row r="20" spans="1:12" s="180" customFormat="1" ht="15" customHeight="1" x14ac:dyDescent="0.25">
      <c r="A20" s="178"/>
      <c r="B20" s="181"/>
      <c r="C20" s="181"/>
      <c r="D20" s="181"/>
      <c r="E20" s="153"/>
      <c r="F20" s="182"/>
      <c r="G20" s="147"/>
      <c r="H20" s="143"/>
    </row>
    <row r="21" spans="1:12" s="180" customFormat="1" ht="15" customHeight="1" x14ac:dyDescent="0.25">
      <c r="A21" s="178"/>
      <c r="B21" s="181"/>
      <c r="C21" s="181"/>
      <c r="D21" s="181"/>
      <c r="E21" s="153"/>
      <c r="F21" s="182"/>
      <c r="G21" s="147"/>
      <c r="H21" s="143"/>
    </row>
    <row r="22" spans="1:12" s="180" customFormat="1" ht="31.9" customHeight="1" x14ac:dyDescent="0.2">
      <c r="A22" s="206" t="s">
        <v>137</v>
      </c>
      <c r="B22" s="472" t="s">
        <v>138</v>
      </c>
      <c r="C22" s="473"/>
      <c r="D22" s="473"/>
      <c r="E22" s="474"/>
      <c r="F22" s="475" t="s">
        <v>139</v>
      </c>
      <c r="G22" s="147"/>
      <c r="H22" s="143"/>
    </row>
    <row r="23" spans="1:12" ht="28.15" customHeight="1" x14ac:dyDescent="0.25">
      <c r="B23" s="478" t="s">
        <v>140</v>
      </c>
      <c r="C23" s="479"/>
      <c r="D23" s="479"/>
      <c r="E23" s="480"/>
      <c r="F23" s="476"/>
      <c r="G23" s="183"/>
      <c r="H23" s="184"/>
      <c r="L23" s="185"/>
    </row>
    <row r="24" spans="1:12" ht="15" x14ac:dyDescent="0.25">
      <c r="B24" s="186"/>
      <c r="C24" s="481" t="s">
        <v>141</v>
      </c>
      <c r="D24" s="481"/>
      <c r="E24" s="187" t="s">
        <v>142</v>
      </c>
      <c r="F24" s="477"/>
      <c r="G24" s="183"/>
      <c r="H24" s="184"/>
      <c r="L24" s="185"/>
    </row>
    <row r="25" spans="1:12" ht="15" x14ac:dyDescent="0.25">
      <c r="B25" s="188" t="s">
        <v>143</v>
      </c>
      <c r="C25" s="471"/>
      <c r="D25" s="471"/>
      <c r="E25" s="155"/>
      <c r="F25" s="189">
        <f>IF(E25&lt;=25000,0,25000-E25)</f>
        <v>0</v>
      </c>
      <c r="G25" s="148">
        <v>0</v>
      </c>
    </row>
    <row r="26" spans="1:12" ht="15" x14ac:dyDescent="0.25">
      <c r="B26" s="188" t="s">
        <v>144</v>
      </c>
      <c r="C26" s="471"/>
      <c r="D26" s="471"/>
      <c r="E26" s="155"/>
      <c r="F26" s="189">
        <f>IF(E26&lt;=25000,0,25000-E26)</f>
        <v>0</v>
      </c>
      <c r="G26" s="149">
        <v>0</v>
      </c>
    </row>
    <row r="27" spans="1:12" ht="15" x14ac:dyDescent="0.25">
      <c r="B27" s="188" t="s">
        <v>145</v>
      </c>
      <c r="C27" s="471"/>
      <c r="D27" s="471"/>
      <c r="E27" s="155"/>
      <c r="F27" s="189">
        <f>IF(E27&lt;=25000,0,25000-E27)</f>
        <v>0</v>
      </c>
      <c r="G27" s="149">
        <v>0</v>
      </c>
    </row>
    <row r="28" spans="1:12" ht="15" x14ac:dyDescent="0.25">
      <c r="B28" s="188" t="s">
        <v>146</v>
      </c>
      <c r="C28" s="471"/>
      <c r="D28" s="471"/>
      <c r="E28" s="155"/>
      <c r="F28" s="189">
        <f>IF(E28&lt;=25000,0,25000-E28)</f>
        <v>0</v>
      </c>
      <c r="G28" s="149">
        <v>0</v>
      </c>
    </row>
    <row r="29" spans="1:12" ht="15" x14ac:dyDescent="0.25">
      <c r="B29" s="190" t="s">
        <v>147</v>
      </c>
      <c r="C29" s="471"/>
      <c r="D29" s="471"/>
      <c r="E29" s="155"/>
      <c r="F29" s="189">
        <f>IF(E29&lt;=25000,0,25000-E29)</f>
        <v>0</v>
      </c>
      <c r="G29" s="149">
        <v>0</v>
      </c>
    </row>
    <row r="30" spans="1:12" ht="15" customHeight="1" x14ac:dyDescent="0.25">
      <c r="A30" s="178" t="s">
        <v>148</v>
      </c>
      <c r="B30" s="457" t="s">
        <v>150</v>
      </c>
      <c r="C30" s="458"/>
      <c r="D30" s="459"/>
      <c r="E30" s="156"/>
      <c r="F30" s="189">
        <f t="shared" ref="F30:F34" si="0">-E30</f>
        <v>0</v>
      </c>
      <c r="G30" s="149">
        <v>0</v>
      </c>
    </row>
    <row r="31" spans="1:12" ht="15" x14ac:dyDescent="0.25">
      <c r="A31" s="178" t="s">
        <v>149</v>
      </c>
      <c r="B31" s="460" t="s">
        <v>152</v>
      </c>
      <c r="C31" s="461"/>
      <c r="D31" s="462"/>
      <c r="E31" s="155"/>
      <c r="F31" s="189">
        <f t="shared" si="0"/>
        <v>0</v>
      </c>
      <c r="G31" s="149">
        <v>0</v>
      </c>
    </row>
    <row r="32" spans="1:12" ht="15" x14ac:dyDescent="0.25">
      <c r="A32" s="178" t="s">
        <v>151</v>
      </c>
      <c r="B32" s="460" t="s">
        <v>154</v>
      </c>
      <c r="C32" s="461"/>
      <c r="D32" s="462"/>
      <c r="E32" s="155"/>
      <c r="F32" s="189">
        <f t="shared" si="0"/>
        <v>0</v>
      </c>
      <c r="G32" s="149">
        <v>0</v>
      </c>
    </row>
    <row r="33" spans="1:7" ht="15" x14ac:dyDescent="0.25">
      <c r="A33" s="178" t="s">
        <v>153</v>
      </c>
      <c r="B33" s="463" t="s">
        <v>156</v>
      </c>
      <c r="C33" s="464"/>
      <c r="D33" s="465"/>
      <c r="E33" s="155"/>
      <c r="F33" s="189">
        <f t="shared" si="0"/>
        <v>0</v>
      </c>
      <c r="G33" s="149">
        <v>0</v>
      </c>
    </row>
    <row r="34" spans="1:7" ht="15" x14ac:dyDescent="0.25">
      <c r="A34" s="178" t="s">
        <v>155</v>
      </c>
      <c r="B34" s="463" t="s">
        <v>158</v>
      </c>
      <c r="C34" s="464"/>
      <c r="D34" s="465"/>
      <c r="E34" s="155"/>
      <c r="F34" s="189">
        <f t="shared" si="0"/>
        <v>0</v>
      </c>
      <c r="G34" s="146"/>
    </row>
    <row r="35" spans="1:7" ht="29.45" customHeight="1" x14ac:dyDescent="0.25">
      <c r="A35" s="178" t="s">
        <v>157</v>
      </c>
      <c r="B35" s="191" t="s">
        <v>160</v>
      </c>
      <c r="C35" s="192"/>
      <c r="D35" s="192"/>
      <c r="E35" s="158"/>
      <c r="F35" s="212">
        <f>SUM(F19:F34)</f>
        <v>0</v>
      </c>
      <c r="G35" s="150">
        <f>SUM(G7:G29)</f>
        <v>0</v>
      </c>
    </row>
    <row r="36" spans="1:7" ht="29.45" customHeight="1" x14ac:dyDescent="0.25">
      <c r="A36" s="178"/>
      <c r="B36" s="193"/>
      <c r="C36" s="165"/>
      <c r="D36" s="165"/>
      <c r="E36" s="157"/>
      <c r="F36" s="194"/>
      <c r="G36" s="150"/>
    </row>
    <row r="37" spans="1:7" ht="31.9" customHeight="1" x14ac:dyDescent="0.25">
      <c r="A37" s="178" t="s">
        <v>159</v>
      </c>
      <c r="B37" s="195"/>
      <c r="C37" s="482" t="s">
        <v>161</v>
      </c>
      <c r="D37" s="482"/>
      <c r="E37" s="482"/>
      <c r="F37" s="161">
        <f>(F15+F35)-F11</f>
        <v>0</v>
      </c>
      <c r="G37" s="150" t="e">
        <f>+#REF!-#REF!-G30-G31-#REF!-G32-G33</f>
        <v>#REF!</v>
      </c>
    </row>
    <row r="38" spans="1:7" ht="27.6" customHeight="1" x14ac:dyDescent="0.25">
      <c r="A38" s="178" t="s">
        <v>198</v>
      </c>
      <c r="B38" s="196"/>
      <c r="C38" s="483" t="s">
        <v>163</v>
      </c>
      <c r="D38" s="484"/>
      <c r="E38" s="485"/>
      <c r="F38" s="197">
        <v>0.1</v>
      </c>
      <c r="G38" s="198">
        <v>0.1</v>
      </c>
    </row>
    <row r="39" spans="1:7" ht="31.9" customHeight="1" thickBot="1" x14ac:dyDescent="0.3">
      <c r="A39" s="178" t="s">
        <v>162</v>
      </c>
      <c r="B39" s="195"/>
      <c r="C39" s="486" t="s">
        <v>164</v>
      </c>
      <c r="D39" s="487"/>
      <c r="E39" s="488"/>
      <c r="F39" s="161">
        <f>F37*F38</f>
        <v>0</v>
      </c>
      <c r="G39" s="151" t="e">
        <f>(SUM(G7:G7)+SUM(H25:H29)+SUM(#REF!)+#REF!-G30-G31-#REF!-G32-G33)*0.1</f>
        <v>#REF!</v>
      </c>
    </row>
    <row r="40" spans="1:7" ht="15.75" thickTop="1" x14ac:dyDescent="0.25">
      <c r="B40" s="196"/>
      <c r="C40" s="165"/>
      <c r="D40" s="165"/>
      <c r="E40" s="165"/>
      <c r="F40" s="199"/>
    </row>
    <row r="41" spans="1:7" ht="75" customHeight="1" x14ac:dyDescent="0.25">
      <c r="B41" s="489" t="s">
        <v>165</v>
      </c>
      <c r="C41" s="489"/>
      <c r="D41" s="489"/>
      <c r="E41" s="489"/>
      <c r="F41" s="489"/>
    </row>
    <row r="42" spans="1:7" s="144" customFormat="1" ht="14.65" customHeight="1" x14ac:dyDescent="0.25">
      <c r="A42" s="143"/>
    </row>
    <row r="70" spans="1:1" s="144" customFormat="1" ht="15" hidden="1" x14ac:dyDescent="0.25">
      <c r="A70" s="143"/>
    </row>
    <row r="71" spans="1:1" s="144" customFormat="1" ht="14.65" hidden="1" customHeight="1" x14ac:dyDescent="0.25">
      <c r="A71" s="143"/>
    </row>
  </sheetData>
  <sheetProtection algorithmName="SHA-512" hashValue="3i6ZMU6kz4lTKhOod0kuzw4BmyLcfcYSJ4lXe3taZnW43CAAWrRn++n32hSUz9bYSOP0LAlPGo3QblyjEOn31Q==" saltValue="JZCABQNOHtWKunRZ2Ga/Eg==" spinCount="100000" sheet="1" objects="1" scenarios="1"/>
  <mergeCells count="34">
    <mergeCell ref="C37:E37"/>
    <mergeCell ref="C38:E38"/>
    <mergeCell ref="C39:E39"/>
    <mergeCell ref="B41:F41"/>
    <mergeCell ref="B32:D32"/>
    <mergeCell ref="F22:F24"/>
    <mergeCell ref="B23:E23"/>
    <mergeCell ref="C24:D24"/>
    <mergeCell ref="C25:D25"/>
    <mergeCell ref="C26:D26"/>
    <mergeCell ref="B30:D30"/>
    <mergeCell ref="B31:D31"/>
    <mergeCell ref="B33:D33"/>
    <mergeCell ref="B34:D34"/>
    <mergeCell ref="B13:E13"/>
    <mergeCell ref="B14:E14"/>
    <mergeCell ref="B15:E15"/>
    <mergeCell ref="B17:E17"/>
    <mergeCell ref="B19:D19"/>
    <mergeCell ref="C27:D27"/>
    <mergeCell ref="B22:E22"/>
    <mergeCell ref="C28:D28"/>
    <mergeCell ref="C29:D29"/>
    <mergeCell ref="C3:F3"/>
    <mergeCell ref="B12:E12"/>
    <mergeCell ref="B2:G2"/>
    <mergeCell ref="B6:C6"/>
    <mergeCell ref="B7:E7"/>
    <mergeCell ref="B8:E8"/>
    <mergeCell ref="B9:E9"/>
    <mergeCell ref="B10:E10"/>
    <mergeCell ref="C5:F5"/>
    <mergeCell ref="C4:F4"/>
    <mergeCell ref="B11:E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88C790355919408153D1FF915F3200" ma:contentTypeVersion="14" ma:contentTypeDescription="Create a new document." ma:contentTypeScope="" ma:versionID="6e01f5951c32c360a24c8f2927b64fcd">
  <xsd:schema xmlns:xsd="http://www.w3.org/2001/XMLSchema" xmlns:xs="http://www.w3.org/2001/XMLSchema" xmlns:p="http://schemas.microsoft.com/office/2006/metadata/properties" xmlns:ns3="582c37df-1e0a-4cf4-944e-cd283133c42f" xmlns:ns4="506e10c6-e225-4a92-8f1c-8cf36f8490fe" targetNamespace="http://schemas.microsoft.com/office/2006/metadata/properties" ma:root="true" ma:fieldsID="84553b33f1cdce8174b0c5d943b38e49" ns3:_="" ns4:_="">
    <xsd:import namespace="582c37df-1e0a-4cf4-944e-cd283133c42f"/>
    <xsd:import namespace="506e10c6-e225-4a92-8f1c-8cf36f8490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2c37df-1e0a-4cf4-944e-cd283133c42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06e10c6-e225-4a92-8f1c-8cf36f8490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D547F-7230-47EB-9004-F3A7B562F3E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474FE24-9B64-4C6E-902C-AA104CA1E6DA}">
  <ds:schemaRefs>
    <ds:schemaRef ds:uri="http://schemas.microsoft.com/sharepoint/v3/contenttype/forms"/>
  </ds:schemaRefs>
</ds:datastoreItem>
</file>

<file path=customXml/itemProps3.xml><?xml version="1.0" encoding="utf-8"?>
<ds:datastoreItem xmlns:ds="http://schemas.openxmlformats.org/officeDocument/2006/customXml" ds:itemID="{FFEF0258-CA48-4625-A4C5-BECD3F87F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2c37df-1e0a-4cf4-944e-cd283133c42f"/>
    <ds:schemaRef ds:uri="506e10c6-e225-4a92-8f1c-8cf36f8490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Detailed Budget Worksheet</vt:lpstr>
      <vt:lpstr>De Minimis Rate Instructions</vt:lpstr>
      <vt:lpstr>De Minimis Budget Calculator </vt:lpstr>
      <vt:lpstr>MTDC Calculator</vt:lpstr>
      <vt:lpstr>'Detailed Budget Worksheet'!Print_Area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Stephanie Mikkelsen</cp:lastModifiedBy>
  <cp:lastPrinted>2017-10-16T18:11:36Z</cp:lastPrinted>
  <dcterms:created xsi:type="dcterms:W3CDTF">2003-09-25T12:56:47Z</dcterms:created>
  <dcterms:modified xsi:type="dcterms:W3CDTF">2024-02-26T17:32:30Z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0x0101006E88C790355919408153D1FF915F3200</vt:lpwstr>
  </property>
</Properties>
</file>