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65521" windowWidth="7680" windowHeight="8970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Sheet'!$B$1:$F$47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'Travel'!$A$1:$G$38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<sst xmlns="http://schemas.openxmlformats.org/spreadsheetml/2006/main" count="863" uniqueCount="255">
  <si>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</si>
  <si>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</si>
  <si>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</si>
  <si>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</si>
  <si>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</si>
  <si>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</si>
  <si>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</si>
  <si>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</si>
  <si>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</si>
  <si>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</si>
  <si>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</si>
  <si>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</si>
  <si>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</si>
  <si>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</si>
  <si>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</si>
  <si>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</si>
  <si>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</si>
  <si>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</si>
  <si>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</si>
  <si>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</si>
  <si>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</si>
  <si>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</si>
  <si>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</si>
  <si>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</si>
  <si>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</si>
  <si>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</si>
  <si>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</si>
  <si>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</si>
  <si>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</si>
  <si>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</si>
  <si>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</si>
  <si>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</si>
  <si>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</si>
  <si>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</si>
  <si>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</si>
  <si>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</si>
  <si>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</si>
  <si>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</si>
  <si>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</si>
  <si>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</si>
  <si>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</si>
  <si>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</si>
  <si>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</si>
  <si>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</si>
  <si>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</si>
  <si>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</si>
  <si>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</si>
  <si>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</si>
  <si>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</si>
  <si>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</si>
  <si>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</si>
  <si>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</si>
  <si>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</si>
  <si>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</si>
  <si>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</si>
  <si>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</si>
  <si>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</si>
  <si>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</si>
  <si>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</si>
  <si>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</si>
  <si>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</si>
  <si>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</si>
  <si>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</si>
  <si>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</si>
  <si>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</si>
  <si>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</si>
  <si>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</si>
  <si>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</si>
  <si>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</si>
  <si>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</si>
  <si>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</si>
  <si>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</si>
  <si>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</si>
  <si>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</si>
  <si>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</si>
  <si>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</si>
  <si>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</si>
  <si>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</si>
  <si>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</si>
  <si>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</si>
  <si>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</si>
  <si>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</si>
  <si>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</si>
  <si>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</si>
  <si>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</si>
  <si>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</si>
  <si>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</si>
  <si>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</si>
  <si>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</si>
  <si>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</si>
  <si>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</si>
  <si>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</si>
  <si>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</si>
  <si>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</si>
  <si>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</si>
  <si>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</si>
  <si>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</si>
  <si>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</si>
  <si>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</si>
  <si>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</si>
  <si>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</si>
  <si>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</si>
  <si>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</si>
  <si>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</si>
  <si>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</si>
  <si>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</si>
  <si>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</si>
  <si>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</si>
  <si>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</si>
  <si>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</si>
  <si>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</si>
  <si>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</si>
  <si>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</si>
  <si>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</si>
  <si>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</si>
  <si>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</si>
  <si>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</si>
  <si>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</si>
  <si>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</si>
  <si>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</si>
  <si>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</si>
  <si>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</si>
  <si>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</si>
  <si>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</si>
  <si>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</si>
  <si>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</si>
  <si>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</si>
  <si>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</si>
  <si>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</si>
  <si>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</si>
  <si>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</si>
  <si>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</si>
  <si>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</si>
  <si>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</si>
  <si>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</si>
  <si>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</si>
  <si>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</si>
  <si>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</si>
  <si>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</si>
  <si>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</si>
  <si>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</si>
  <si>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</si>
  <si>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</si>
  <si>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</si>
  <si>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</si>
  <si>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</si>
  <si>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</si>
  <si>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</si>
  <si>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</si>
  <si>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</si>
  <si>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</si>
  <si>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</si>
  <si>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</si>
  <si>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</si>
  <si>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</si>
  <si>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</si>
  <si>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</si>
  <si>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</si>
  <si>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</si>
  <si>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</si>
  <si>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</si>
  <si>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</si>
  <si>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</si>
  <si>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</si>
  <si>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</si>
  <si>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</si>
  <si>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</si>
  <si>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</si>
  <si>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</si>
  <si>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</si>
  <si>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</si>
  <si>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</si>
  <si>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</si>
  <si>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</si>
  <si>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</si>
  <si>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</si>
  <si>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</si>
  <si>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</si>
  <si>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</si>
  <si>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</si>
  <si>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</si>
  <si>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</si>
  <si>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</si>
  <si>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</si>
  <si>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</si>
  <si>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</si>
  <si>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</si>
  <si>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</si>
  <si>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</si>
  <si>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</si>
  <si>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</si>
  <si>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</si>
  <si>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</si>
  <si>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</si>
  <si>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</si>
  <si>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</si>
  <si>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</si>
  <si>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</si>
  <si>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</si>
  <si>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</si>
  <si>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</si>
  <si>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</si>
  <si>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</si>
  <si>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</si>
  <si>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</si>
  <si>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</si>
  <si>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</si>
  <si>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</si>
  <si>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</si>
  <si>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</si>
  <si>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</si>
  <si>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</si>
  <si>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</si>
  <si>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</si>
  <si>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</si>
  <si>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</si>
  <si>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</si>
  <si>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</si>
  <si>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</si>
  <si>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</si>
  <si>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</si>
  <si>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</si>
  <si>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</si>
  <si>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</si>
  <si>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</si>
  <si>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</si>
  <si>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</si>
  <si>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</si>
  <si>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</si>
  <si>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</si>
  <si>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</si>
  <si>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</si>
  <si>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</si>
  <si>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</si>
  <si>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</si>
  <si>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</si>
  <si>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</si>
  <si>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</si>
  <si>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</si>
  <si>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</si>
  <si>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</si>
  <si>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</si>
  <si>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</si>
  <si>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</si>
  <si>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</si>
  <si>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</si>
  <si>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</si>
  <si>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</si>
  <si>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</si>
  <si>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</si>
  <si>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</si>
  <si>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</si>
  <si>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</si>
  <si>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>State</t>
  </si>
  <si>
    <t xml:space="preserve">Sexual Assault 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</si>
</sst>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4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7" fontId="3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0" fontId="1" fillId="0" borderId="0" xfId="44" applyNumberFormat="1" applyFont="1" applyFill="1" applyAlignment="1">
      <alignment/>
    </xf>
    <xf numFmtId="170" fontId="1" fillId="0" borderId="13" xfId="44" applyNumberFormat="1" applyFont="1" applyFill="1" applyBorder="1" applyAlignment="1">
      <alignment/>
    </xf>
    <xf numFmtId="170" fontId="1" fillId="0" borderId="18" xfId="44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21" fillId="35" borderId="0" xfId="0" applyFont="1" applyFill="1" applyAlignment="1">
      <alignment/>
    </xf>
    <xf numFmtId="164" fontId="5" fillId="33" borderId="26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4" fontId="5" fillId="33" borderId="27" xfId="0" applyNumberFormat="1" applyFont="1" applyFill="1" applyBorder="1" applyAlignment="1" applyProtection="1">
      <alignment/>
      <protection locked="0"/>
    </xf>
    <xf numFmtId="164" fontId="5" fillId="33" borderId="28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>
      <alignment/>
      <protection locked="0"/>
    </xf>
    <xf numFmtId="49" fontId="1" fillId="33" borderId="28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 quotePrefix="1">
      <alignment horizontal="left"/>
      <protection locked="0"/>
    </xf>
    <xf numFmtId="49" fontId="1" fillId="33" borderId="3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33" borderId="27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49" fontId="1" fillId="33" borderId="26" xfId="0" applyNumberFormat="1" applyFont="1" applyFill="1" applyBorder="1" applyAlignment="1" applyProtection="1">
      <alignment/>
      <protection locked="0"/>
    </xf>
    <xf numFmtId="49" fontId="1" fillId="33" borderId="3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0" fontId="1" fillId="0" borderId="23" xfId="44" applyNumberFormat="1" applyFont="1" applyFill="1" applyBorder="1" applyAlignment="1">
      <alignment/>
    </xf>
    <xf numFmtId="170" fontId="1" fillId="0" borderId="0" xfId="44" applyNumberFormat="1" applyFont="1" applyFill="1" applyBorder="1" applyAlignment="1">
      <alignment/>
    </xf>
    <xf numFmtId="0" fontId="24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 horizontal="center"/>
      <protection/>
    </xf>
    <xf numFmtId="4" fontId="23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35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15" fillId="36" borderId="0" xfId="55" applyFont="1" applyFill="1" applyBorder="1" applyAlignment="1">
      <alignment horizontal="left" wrapText="1"/>
      <protection/>
    </xf>
    <xf numFmtId="0" fontId="14" fillId="36" borderId="0" xfId="55" applyFont="1" applyFill="1" applyBorder="1" applyAlignment="1">
      <alignment horizontal="left" wrapText="1"/>
      <protection/>
    </xf>
    <xf numFmtId="0" fontId="14" fillId="35" borderId="0" xfId="55" applyFont="1" applyFill="1" applyBorder="1" applyAlignment="1">
      <alignment horizontal="left"/>
      <protection/>
    </xf>
    <xf numFmtId="166" fontId="15" fillId="36" borderId="0" xfId="55" applyNumberFormat="1" applyFont="1" applyFill="1" applyBorder="1" applyAlignment="1">
      <alignment horizontal="left" wrapText="1"/>
      <protection/>
    </xf>
    <xf numFmtId="2" fontId="21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5" fillId="0" borderId="22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 horizontal="right"/>
    </xf>
    <xf numFmtId="0" fontId="5" fillId="33" borderId="36" xfId="0" applyFont="1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9525</xdr:colOff>
      <xdr:row>45</xdr:row>
      <xdr:rowOff>180975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3825" y="631507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7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249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254</v>
      </c>
      <c r="C6" s="172"/>
      <c r="D6" s="172"/>
      <c r="E6" s="172"/>
      <c r="F6" s="172"/>
      <c r="G6" s="58"/>
    </row>
    <row r="7" spans="1:7" s="53" customFormat="1" ht="25.5" customHeight="1">
      <c r="A7" s="28"/>
      <c r="B7" s="173"/>
      <c r="C7" s="172"/>
      <c r="D7" s="184"/>
      <c r="E7" s="172"/>
      <c r="F7" s="172"/>
      <c r="G7" s="58"/>
    </row>
    <row r="8" spans="1:7" ht="4.5" customHeight="1">
      <c r="A8" s="27"/>
      <c r="B8" s="30"/>
      <c r="C8" s="31"/>
      <c r="D8" s="31"/>
      <c r="E8" s="31"/>
      <c r="F8" s="56"/>
      <c r="G8" s="31"/>
    </row>
    <row r="9" spans="1:7" s="53" customFormat="1" ht="15" customHeight="1">
      <c r="A9" s="28"/>
      <c r="B9" s="58"/>
      <c r="C9" s="58"/>
      <c r="D9" s="58"/>
      <c r="E9" s="58"/>
      <c r="F9" s="58"/>
      <c r="G9" s="58"/>
    </row>
    <row r="10" spans="1:7" s="54" customFormat="1" ht="18.75" thickBot="1">
      <c r="A10" s="29"/>
      <c r="B10" s="59" t="s">
        <v>239</v>
      </c>
      <c r="C10" s="12"/>
      <c r="D10" s="60"/>
      <c r="E10" s="61" t="s">
        <v>220</v>
      </c>
      <c r="F10" s="13"/>
      <c r="G10" s="62"/>
    </row>
    <row r="11" spans="1:7" ht="15.75">
      <c r="A11" s="27"/>
      <c r="B11" s="59"/>
      <c r="C11" s="63"/>
      <c r="D11" s="63"/>
      <c r="E11" s="30"/>
      <c r="F11" s="64"/>
      <c r="G11" s="31"/>
    </row>
    <row r="12" spans="1:7" ht="16.5" thickBot="1">
      <c r="A12" s="27"/>
      <c r="B12" s="59" t="s">
        <v>227</v>
      </c>
      <c r="C12" s="185"/>
      <c r="D12" s="186"/>
      <c r="E12" s="61" t="s">
        <v>222</v>
      </c>
      <c r="F12" s="14"/>
      <c r="G12" s="31"/>
    </row>
    <row r="13" spans="1:7" ht="15.75">
      <c r="A13" s="27"/>
      <c r="B13" s="59"/>
      <c r="C13" s="65"/>
      <c r="D13" s="66"/>
      <c r="E13" s="31"/>
      <c r="F13" s="64"/>
      <c r="G13" s="31"/>
    </row>
    <row r="14" spans="1:7" ht="16.5" thickBot="1">
      <c r="A14" s="27"/>
      <c r="B14" s="59" t="s">
        <v>226</v>
      </c>
      <c r="C14" s="185"/>
      <c r="D14" s="186"/>
      <c r="E14" s="61" t="s">
        <v>221</v>
      </c>
      <c r="F14" s="14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5.75">
      <c r="A16" s="27"/>
      <c r="B16" s="30"/>
      <c r="C16" s="31"/>
      <c r="D16" s="31"/>
      <c r="E16" s="31"/>
      <c r="F16" s="31"/>
      <c r="G16" s="31"/>
    </row>
    <row r="17" spans="1:7" ht="16.5" thickBot="1">
      <c r="A17" s="27"/>
      <c r="B17" s="89" t="s">
        <v>224</v>
      </c>
      <c r="C17" s="90"/>
      <c r="D17" s="90"/>
      <c r="E17" s="90"/>
      <c r="F17" s="90"/>
      <c r="G17" s="31"/>
    </row>
    <row r="18" spans="1:7" ht="15">
      <c r="A18" s="27"/>
      <c r="B18" s="31"/>
      <c r="C18" s="31"/>
      <c r="D18" s="31"/>
      <c r="E18" s="31"/>
      <c r="F18" s="31"/>
      <c r="G18" s="31"/>
    </row>
    <row r="19" spans="1:7" ht="15.75">
      <c r="A19" s="27"/>
      <c r="B19" s="30" t="s">
        <v>7</v>
      </c>
      <c r="C19" s="80">
        <f>ROUND(Personnel!N349+Personnel!O349,0)</f>
        <v>0</v>
      </c>
      <c r="D19" s="31"/>
      <c r="E19" s="61" t="s">
        <v>253</v>
      </c>
      <c r="F19" s="80">
        <f>C25</f>
        <v>0</v>
      </c>
      <c r="G19" s="31"/>
    </row>
    <row r="20" spans="1:7" ht="16.5" thickBot="1">
      <c r="A20" s="27"/>
      <c r="B20" s="30" t="s">
        <v>0</v>
      </c>
      <c r="C20" s="80">
        <f>ROUND(Equipment!D38,0)</f>
        <v>0</v>
      </c>
      <c r="D20" s="31"/>
      <c r="E20" s="85"/>
      <c r="F20" s="81"/>
      <c r="G20" s="31"/>
    </row>
    <row r="21" spans="1:7" ht="16.5" thickBot="1">
      <c r="A21" s="27"/>
      <c r="B21" s="30" t="s">
        <v>8</v>
      </c>
      <c r="C21" s="80">
        <f>ROUND(Supplies!D111,0)</f>
        <v>0</v>
      </c>
      <c r="D21" s="31"/>
      <c r="E21" s="85" t="s">
        <v>228</v>
      </c>
      <c r="F21" s="139">
        <f>F19</f>
        <v>0</v>
      </c>
      <c r="G21" s="31"/>
    </row>
    <row r="22" spans="1:7" ht="16.5" thickTop="1">
      <c r="A22" s="27"/>
      <c r="B22" s="30" t="s">
        <v>9</v>
      </c>
      <c r="C22" s="80">
        <f>ROUND(Travel!D38,0)</f>
        <v>0</v>
      </c>
      <c r="D22" s="31"/>
      <c r="E22" s="31"/>
      <c r="F22" s="31"/>
      <c r="G22" s="31"/>
    </row>
    <row r="23" spans="1:7" ht="16.5" thickBot="1">
      <c r="A23" s="27"/>
      <c r="B23" s="30" t="s">
        <v>10</v>
      </c>
      <c r="C23" s="80">
        <f>ROUND(Printing!D38,0)</f>
        <v>0</v>
      </c>
      <c r="D23" s="30"/>
      <c r="E23" s="136"/>
      <c r="F23" s="136"/>
      <c r="G23" s="31"/>
    </row>
    <row r="24" spans="1:7" ht="16.5" thickBot="1">
      <c r="A24" s="27"/>
      <c r="B24" s="30" t="s">
        <v>11</v>
      </c>
      <c r="C24" s="81">
        <f>ROUND(Other!D111,0)</f>
        <v>0</v>
      </c>
      <c r="D24" s="31"/>
      <c r="E24" s="85"/>
      <c r="F24" s="140"/>
      <c r="G24" s="31"/>
    </row>
    <row r="25" spans="1:7" ht="16.5" thickBot="1">
      <c r="A25" s="27"/>
      <c r="B25" s="30" t="s">
        <v>228</v>
      </c>
      <c r="C25" s="82">
        <f>SUM(C19:C24)</f>
        <v>0</v>
      </c>
      <c r="D25" s="31"/>
      <c r="E25" s="61"/>
      <c r="F25" s="140"/>
      <c r="G25" s="31"/>
    </row>
    <row r="26" spans="1:7" ht="16.5" thickTop="1">
      <c r="A26" s="27"/>
      <c r="B26" s="30"/>
      <c r="C26" s="61"/>
      <c r="D26" s="83"/>
      <c r="E26" s="33"/>
      <c r="F26" s="33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3"/>
      <c r="E28" s="31"/>
      <c r="F28" s="31"/>
      <c r="G28" s="31"/>
    </row>
    <row r="29" spans="1:7" ht="15.75">
      <c r="A29" s="27"/>
      <c r="B29" s="30"/>
      <c r="C29" s="61"/>
      <c r="D29" s="84"/>
      <c r="E29" s="31"/>
      <c r="F29" s="31"/>
      <c r="G29" s="31"/>
    </row>
    <row r="30" spans="1:7" ht="15">
      <c r="A30" s="158"/>
      <c r="B30" s="159" t="s">
        <v>225</v>
      </c>
      <c r="C30" s="160"/>
      <c r="D30" s="160"/>
      <c r="E30" s="160"/>
      <c r="F30" s="160"/>
      <c r="G30" s="160"/>
    </row>
    <row r="31" spans="1:7" ht="15.75">
      <c r="A31" s="158"/>
      <c r="B31" s="161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15">
      <c r="A46" s="158"/>
      <c r="B46" s="162"/>
      <c r="C46" s="162"/>
      <c r="D46" s="162"/>
      <c r="E46" s="162"/>
      <c r="F46" s="162"/>
      <c r="G46" s="160"/>
    </row>
    <row r="47" spans="1:7" ht="7.5" customHeight="1">
      <c r="A47" s="158"/>
      <c r="B47" s="163"/>
      <c r="C47" s="164"/>
      <c r="D47" s="164"/>
      <c r="E47" s="164"/>
      <c r="F47" s="164"/>
      <c r="G47" s="160"/>
    </row>
  </sheetData>
  <sheetProtection/>
  <mergeCells count="2">
    <mergeCell ref="C12:D12"/>
    <mergeCell ref="C14:D14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10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2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4">
      <formula1>F12</formula1>
    </dataValidation>
    <dataValidation allowBlank="1" showInputMessage="1" showErrorMessage="1" promptTitle="SUBGRANT NUMBER" prompt="Subgrant Number issued by CJCC.  Example: W03-8-999" sqref="C10"/>
    <dataValidation allowBlank="1" showInputMessage="1" showErrorMessage="1" promptTitle="SUBGRANTEE" prompt="Unit of local government or agency that receives the grant award.  Example:  Hazard County BOC" sqref="C12:D12"/>
    <dataValidation allowBlank="1" showInputMessage="1" showErrorMessage="1" promptTitle="PROJECT NAME" prompt="Name of the Project.  Example:  Hazard County VWAP" sqref="C14:D14"/>
  </dataValidations>
  <printOptions/>
  <pageMargins left="0.75" right="0.75" top="0.5" bottom="1" header="0.5" footer="0.5"/>
  <pageSetup blackAndWhite="1" fitToHeight="1" fitToWidth="1"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zoomScalePageLayoutView="0" workbookViewId="0" topLeftCell="A1">
      <selection activeCell="D40" sqref="D40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Sheet'!I10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245</v>
      </c>
      <c r="B3" s="189"/>
      <c r="C3" s="190"/>
      <c r="D3" s="190"/>
      <c r="E3" s="191"/>
      <c r="F3" s="165"/>
      <c r="G3" s="192" t="s">
        <v>246</v>
      </c>
      <c r="H3" s="193"/>
      <c r="I3" s="194"/>
      <c r="J3" s="195"/>
      <c r="K3" s="195"/>
      <c r="L3" s="196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237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232</v>
      </c>
      <c r="L4" s="86" t="s">
        <v>234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232</v>
      </c>
      <c r="Z4" s="86" t="s">
        <v>234</v>
      </c>
      <c r="AA4" s="170"/>
    </row>
    <row r="5" spans="1:27" ht="18" customHeight="1" thickBot="1">
      <c r="A5" s="68" t="s">
        <v>238</v>
      </c>
      <c r="B5" s="69" t="s">
        <v>1</v>
      </c>
      <c r="C5" s="69" t="s">
        <v>247</v>
      </c>
      <c r="D5" s="69" t="s">
        <v>229</v>
      </c>
      <c r="E5" s="70" t="s">
        <v>2</v>
      </c>
      <c r="F5" s="69" t="s">
        <v>3</v>
      </c>
      <c r="G5" s="70" t="s">
        <v>4</v>
      </c>
      <c r="H5" s="69" t="s">
        <v>230</v>
      </c>
      <c r="I5" s="71" t="s">
        <v>231</v>
      </c>
      <c r="J5" s="71" t="s">
        <v>5</v>
      </c>
      <c r="K5" s="71" t="s">
        <v>233</v>
      </c>
      <c r="L5" s="71" t="s">
        <v>235</v>
      </c>
      <c r="M5" s="167" t="s">
        <v>248</v>
      </c>
      <c r="N5" s="143"/>
      <c r="O5" s="143"/>
      <c r="P5" s="69" t="s">
        <v>1</v>
      </c>
      <c r="Q5" s="69" t="s">
        <v>247</v>
      </c>
      <c r="R5" s="69" t="s">
        <v>229</v>
      </c>
      <c r="S5" s="70" t="s">
        <v>2</v>
      </c>
      <c r="T5" s="69" t="s">
        <v>3</v>
      </c>
      <c r="U5" s="70" t="s">
        <v>4</v>
      </c>
      <c r="V5" s="69" t="s">
        <v>230</v>
      </c>
      <c r="W5" s="71" t="s">
        <v>231</v>
      </c>
      <c r="X5" s="71" t="s">
        <v>5</v>
      </c>
      <c r="Y5" s="71" t="s">
        <v>233</v>
      </c>
      <c r="Z5" s="71" t="s">
        <v>235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3"/>
      <c r="C8" s="96"/>
      <c r="D8" s="96"/>
      <c r="E8" s="96"/>
      <c r="F8" s="96"/>
      <c r="G8" s="96"/>
      <c r="H8" s="96"/>
      <c r="I8" s="96"/>
      <c r="J8" s="96"/>
      <c r="K8" s="93"/>
      <c r="L8" s="94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3"/>
      <c r="C9" s="96"/>
      <c r="D9" s="96"/>
      <c r="E9" s="96"/>
      <c r="F9" s="96"/>
      <c r="G9" s="96"/>
      <c r="H9" s="96"/>
      <c r="I9" s="96"/>
      <c r="J9" s="96"/>
      <c r="K9" s="93"/>
      <c r="L9" s="94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3"/>
      <c r="C10" s="96"/>
      <c r="D10" s="96"/>
      <c r="E10" s="96"/>
      <c r="F10" s="96"/>
      <c r="G10" s="96"/>
      <c r="H10" s="96"/>
      <c r="I10" s="96"/>
      <c r="J10" s="96"/>
      <c r="K10" s="93"/>
      <c r="L10" s="94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3"/>
      <c r="C11" s="96"/>
      <c r="D11" s="96"/>
      <c r="E11" s="96"/>
      <c r="F11" s="96"/>
      <c r="G11" s="96"/>
      <c r="H11" s="96"/>
      <c r="I11" s="96"/>
      <c r="J11" s="96"/>
      <c r="K11" s="93"/>
      <c r="L11" s="94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7">
        <f>IF(SUM(L6:L27)&gt;0,ROUND(SUM(K6:K27)/SUM(L6:L27),2),0)</f>
        <v>0</v>
      </c>
      <c r="L28" s="188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236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245</v>
      </c>
      <c r="B31" s="189"/>
      <c r="C31" s="190"/>
      <c r="D31" s="190"/>
      <c r="E31" s="191"/>
      <c r="F31" s="165"/>
      <c r="G31" s="192" t="s">
        <v>246</v>
      </c>
      <c r="H31" s="193"/>
      <c r="I31" s="194"/>
      <c r="J31" s="195"/>
      <c r="K31" s="195"/>
      <c r="L31" s="196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237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232</v>
      </c>
      <c r="L32" s="86" t="s">
        <v>234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232</v>
      </c>
      <c r="Z32" s="86" t="s">
        <v>234</v>
      </c>
      <c r="AA32" s="170"/>
    </row>
    <row r="33" spans="1:27" ht="18" customHeight="1" thickBot="1">
      <c r="A33" s="68" t="s">
        <v>238</v>
      </c>
      <c r="B33" s="69" t="s">
        <v>1</v>
      </c>
      <c r="C33" s="69" t="s">
        <v>247</v>
      </c>
      <c r="D33" s="69" t="s">
        <v>229</v>
      </c>
      <c r="E33" s="70" t="s">
        <v>2</v>
      </c>
      <c r="F33" s="69" t="s">
        <v>3</v>
      </c>
      <c r="G33" s="70" t="s">
        <v>4</v>
      </c>
      <c r="H33" s="69" t="s">
        <v>230</v>
      </c>
      <c r="I33" s="71" t="s">
        <v>231</v>
      </c>
      <c r="J33" s="71" t="s">
        <v>5</v>
      </c>
      <c r="K33" s="71" t="s">
        <v>233</v>
      </c>
      <c r="L33" s="71" t="s">
        <v>235</v>
      </c>
      <c r="M33" s="167" t="s">
        <v>248</v>
      </c>
      <c r="N33" s="143"/>
      <c r="O33" s="143"/>
      <c r="P33" s="69" t="s">
        <v>1</v>
      </c>
      <c r="Q33" s="69" t="s">
        <v>247</v>
      </c>
      <c r="R33" s="69" t="s">
        <v>229</v>
      </c>
      <c r="S33" s="70" t="s">
        <v>2</v>
      </c>
      <c r="T33" s="69" t="s">
        <v>3</v>
      </c>
      <c r="U33" s="70" t="s">
        <v>4</v>
      </c>
      <c r="V33" s="69" t="s">
        <v>230</v>
      </c>
      <c r="W33" s="71" t="s">
        <v>231</v>
      </c>
      <c r="X33" s="71" t="s">
        <v>5</v>
      </c>
      <c r="Y33" s="71" t="s">
        <v>233</v>
      </c>
      <c r="Z33" s="71" t="s">
        <v>235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7">
        <f>IF(SUM(L34:L55)&gt;0,ROUND(SUM(K34:K55)/SUM(L34:L55),2),0)</f>
        <v>0</v>
      </c>
      <c r="L56" s="188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236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245</v>
      </c>
      <c r="B60" s="189"/>
      <c r="C60" s="190"/>
      <c r="D60" s="190"/>
      <c r="E60" s="191"/>
      <c r="F60" s="165"/>
      <c r="G60" s="192" t="s">
        <v>246</v>
      </c>
      <c r="H60" s="193"/>
      <c r="I60" s="194"/>
      <c r="J60" s="195"/>
      <c r="K60" s="195"/>
      <c r="L60" s="196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237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232</v>
      </c>
      <c r="L61" s="86" t="s">
        <v>234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232</v>
      </c>
      <c r="Z61" s="86" t="s">
        <v>234</v>
      </c>
      <c r="AA61" s="170"/>
    </row>
    <row r="62" spans="1:27" ht="18" customHeight="1" thickBot="1">
      <c r="A62" s="68" t="s">
        <v>238</v>
      </c>
      <c r="B62" s="69" t="s">
        <v>1</v>
      </c>
      <c r="C62" s="69" t="s">
        <v>247</v>
      </c>
      <c r="D62" s="69" t="s">
        <v>229</v>
      </c>
      <c r="E62" s="70" t="s">
        <v>2</v>
      </c>
      <c r="F62" s="69" t="s">
        <v>3</v>
      </c>
      <c r="G62" s="70" t="s">
        <v>4</v>
      </c>
      <c r="H62" s="69" t="s">
        <v>230</v>
      </c>
      <c r="I62" s="71" t="s">
        <v>231</v>
      </c>
      <c r="J62" s="71" t="s">
        <v>5</v>
      </c>
      <c r="K62" s="71" t="s">
        <v>233</v>
      </c>
      <c r="L62" s="71" t="s">
        <v>235</v>
      </c>
      <c r="M62" s="167" t="s">
        <v>248</v>
      </c>
      <c r="N62" s="143"/>
      <c r="O62" s="143"/>
      <c r="P62" s="69" t="s">
        <v>1</v>
      </c>
      <c r="Q62" s="69" t="s">
        <v>247</v>
      </c>
      <c r="R62" s="69" t="s">
        <v>229</v>
      </c>
      <c r="S62" s="70" t="s">
        <v>2</v>
      </c>
      <c r="T62" s="69" t="s">
        <v>3</v>
      </c>
      <c r="U62" s="70" t="s">
        <v>4</v>
      </c>
      <c r="V62" s="69" t="s">
        <v>230</v>
      </c>
      <c r="W62" s="71" t="s">
        <v>231</v>
      </c>
      <c r="X62" s="71" t="s">
        <v>5</v>
      </c>
      <c r="Y62" s="71" t="s">
        <v>233</v>
      </c>
      <c r="Z62" s="71" t="s">
        <v>235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7">
        <f>IF(SUM(L63:L84)&gt;0,ROUND(SUM(K63:K84)/SUM(L63:L84),2),0)</f>
        <v>0</v>
      </c>
      <c r="L85" s="188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236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245</v>
      </c>
      <c r="B89" s="189"/>
      <c r="C89" s="190"/>
      <c r="D89" s="190"/>
      <c r="E89" s="191"/>
      <c r="F89" s="165"/>
      <c r="G89" s="192" t="s">
        <v>246</v>
      </c>
      <c r="H89" s="193"/>
      <c r="I89" s="194"/>
      <c r="J89" s="195"/>
      <c r="K89" s="195"/>
      <c r="L89" s="196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237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232</v>
      </c>
      <c r="L90" s="86" t="s">
        <v>234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232</v>
      </c>
      <c r="Z90" s="86" t="s">
        <v>234</v>
      </c>
      <c r="AA90" s="170"/>
    </row>
    <row r="91" spans="1:27" ht="18" customHeight="1" thickBot="1">
      <c r="A91" s="68" t="s">
        <v>238</v>
      </c>
      <c r="B91" s="69" t="s">
        <v>1</v>
      </c>
      <c r="C91" s="69" t="s">
        <v>247</v>
      </c>
      <c r="D91" s="69" t="s">
        <v>229</v>
      </c>
      <c r="E91" s="70" t="s">
        <v>2</v>
      </c>
      <c r="F91" s="69" t="s">
        <v>3</v>
      </c>
      <c r="G91" s="70" t="s">
        <v>4</v>
      </c>
      <c r="H91" s="69" t="s">
        <v>230</v>
      </c>
      <c r="I91" s="71" t="s">
        <v>231</v>
      </c>
      <c r="J91" s="71" t="s">
        <v>5</v>
      </c>
      <c r="K91" s="71" t="s">
        <v>233</v>
      </c>
      <c r="L91" s="71" t="s">
        <v>235</v>
      </c>
      <c r="M91" s="167" t="s">
        <v>248</v>
      </c>
      <c r="N91" s="143"/>
      <c r="O91" s="143"/>
      <c r="P91" s="69" t="s">
        <v>1</v>
      </c>
      <c r="Q91" s="69" t="s">
        <v>247</v>
      </c>
      <c r="R91" s="69" t="s">
        <v>229</v>
      </c>
      <c r="S91" s="70" t="s">
        <v>2</v>
      </c>
      <c r="T91" s="69" t="s">
        <v>3</v>
      </c>
      <c r="U91" s="70" t="s">
        <v>4</v>
      </c>
      <c r="V91" s="69" t="s">
        <v>230</v>
      </c>
      <c r="W91" s="71" t="s">
        <v>231</v>
      </c>
      <c r="X91" s="71" t="s">
        <v>5</v>
      </c>
      <c r="Y91" s="71" t="s">
        <v>233</v>
      </c>
      <c r="Z91" s="71" t="s">
        <v>235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7">
        <f>IF(SUM(L92:L113)&gt;0,ROUND(SUM(K92:K113)/SUM(L92:L113),2),0)</f>
        <v>0</v>
      </c>
      <c r="L114" s="188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236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245</v>
      </c>
      <c r="B118" s="189"/>
      <c r="C118" s="190"/>
      <c r="D118" s="190"/>
      <c r="E118" s="191"/>
      <c r="F118" s="165"/>
      <c r="G118" s="192" t="s">
        <v>246</v>
      </c>
      <c r="H118" s="193"/>
      <c r="I118" s="194"/>
      <c r="J118" s="195"/>
      <c r="K118" s="195"/>
      <c r="L118" s="196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237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232</v>
      </c>
      <c r="L119" s="86" t="s">
        <v>234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232</v>
      </c>
      <c r="Z119" s="86" t="s">
        <v>234</v>
      </c>
      <c r="AA119" s="170"/>
    </row>
    <row r="120" spans="1:27" ht="18" customHeight="1" thickBot="1">
      <c r="A120" s="68" t="s">
        <v>238</v>
      </c>
      <c r="B120" s="69" t="s">
        <v>1</v>
      </c>
      <c r="C120" s="69" t="s">
        <v>247</v>
      </c>
      <c r="D120" s="69" t="s">
        <v>229</v>
      </c>
      <c r="E120" s="70" t="s">
        <v>2</v>
      </c>
      <c r="F120" s="69" t="s">
        <v>3</v>
      </c>
      <c r="G120" s="70" t="s">
        <v>4</v>
      </c>
      <c r="H120" s="69" t="s">
        <v>230</v>
      </c>
      <c r="I120" s="71" t="s">
        <v>231</v>
      </c>
      <c r="J120" s="71" t="s">
        <v>5</v>
      </c>
      <c r="K120" s="71" t="s">
        <v>233</v>
      </c>
      <c r="L120" s="71" t="s">
        <v>235</v>
      </c>
      <c r="M120" s="167" t="s">
        <v>248</v>
      </c>
      <c r="N120" s="143"/>
      <c r="O120" s="143"/>
      <c r="P120" s="69" t="s">
        <v>1</v>
      </c>
      <c r="Q120" s="69" t="s">
        <v>247</v>
      </c>
      <c r="R120" s="69" t="s">
        <v>229</v>
      </c>
      <c r="S120" s="70" t="s">
        <v>2</v>
      </c>
      <c r="T120" s="69" t="s">
        <v>3</v>
      </c>
      <c r="U120" s="70" t="s">
        <v>4</v>
      </c>
      <c r="V120" s="69" t="s">
        <v>230</v>
      </c>
      <c r="W120" s="71" t="s">
        <v>231</v>
      </c>
      <c r="X120" s="71" t="s">
        <v>5</v>
      </c>
      <c r="Y120" s="71" t="s">
        <v>233</v>
      </c>
      <c r="Z120" s="71" t="s">
        <v>235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7">
        <f>IF(SUM(L121:L142)&gt;0,ROUND(SUM(K121:K142)/SUM(L121:L142),2),0)</f>
        <v>0</v>
      </c>
      <c r="L143" s="188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236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245</v>
      </c>
      <c r="B147" s="189"/>
      <c r="C147" s="190"/>
      <c r="D147" s="190"/>
      <c r="E147" s="191"/>
      <c r="F147" s="165"/>
      <c r="G147" s="192" t="s">
        <v>246</v>
      </c>
      <c r="H147" s="193"/>
      <c r="I147" s="194"/>
      <c r="J147" s="195"/>
      <c r="K147" s="195"/>
      <c r="L147" s="196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237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232</v>
      </c>
      <c r="L148" s="86" t="s">
        <v>234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232</v>
      </c>
      <c r="Z148" s="86" t="s">
        <v>234</v>
      </c>
      <c r="AA148" s="170"/>
    </row>
    <row r="149" spans="1:27" ht="18" customHeight="1" thickBot="1">
      <c r="A149" s="68" t="s">
        <v>238</v>
      </c>
      <c r="B149" s="69" t="s">
        <v>1</v>
      </c>
      <c r="C149" s="69" t="s">
        <v>247</v>
      </c>
      <c r="D149" s="69" t="s">
        <v>229</v>
      </c>
      <c r="E149" s="70" t="s">
        <v>2</v>
      </c>
      <c r="F149" s="69" t="s">
        <v>3</v>
      </c>
      <c r="G149" s="70" t="s">
        <v>4</v>
      </c>
      <c r="H149" s="69" t="s">
        <v>230</v>
      </c>
      <c r="I149" s="71" t="s">
        <v>231</v>
      </c>
      <c r="J149" s="71" t="s">
        <v>5</v>
      </c>
      <c r="K149" s="71" t="s">
        <v>233</v>
      </c>
      <c r="L149" s="71" t="s">
        <v>235</v>
      </c>
      <c r="M149" s="167" t="s">
        <v>248</v>
      </c>
      <c r="N149" s="143"/>
      <c r="O149" s="143"/>
      <c r="P149" s="69" t="s">
        <v>1</v>
      </c>
      <c r="Q149" s="69" t="s">
        <v>247</v>
      </c>
      <c r="R149" s="69" t="s">
        <v>229</v>
      </c>
      <c r="S149" s="70" t="s">
        <v>2</v>
      </c>
      <c r="T149" s="69" t="s">
        <v>3</v>
      </c>
      <c r="U149" s="70" t="s">
        <v>4</v>
      </c>
      <c r="V149" s="69" t="s">
        <v>230</v>
      </c>
      <c r="W149" s="71" t="s">
        <v>231</v>
      </c>
      <c r="X149" s="71" t="s">
        <v>5</v>
      </c>
      <c r="Y149" s="71" t="s">
        <v>233</v>
      </c>
      <c r="Z149" s="71" t="s">
        <v>235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7">
        <f>IF(SUM(L150:L171)&gt;0,ROUND(SUM(K150:K171)/SUM(L150:L171),2),0)</f>
        <v>0</v>
      </c>
      <c r="L172" s="188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236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245</v>
      </c>
      <c r="B176" s="189"/>
      <c r="C176" s="190"/>
      <c r="D176" s="190"/>
      <c r="E176" s="191"/>
      <c r="F176" s="165"/>
      <c r="G176" s="192" t="s">
        <v>246</v>
      </c>
      <c r="H176" s="193"/>
      <c r="I176" s="194"/>
      <c r="J176" s="195"/>
      <c r="K176" s="195"/>
      <c r="L176" s="196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237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232</v>
      </c>
      <c r="L177" s="86" t="s">
        <v>234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232</v>
      </c>
      <c r="Z177" s="86" t="s">
        <v>234</v>
      </c>
      <c r="AA177" s="170"/>
    </row>
    <row r="178" spans="1:27" ht="18" customHeight="1" thickBot="1">
      <c r="A178" s="68" t="s">
        <v>238</v>
      </c>
      <c r="B178" s="69" t="s">
        <v>1</v>
      </c>
      <c r="C178" s="69" t="s">
        <v>247</v>
      </c>
      <c r="D178" s="69" t="s">
        <v>229</v>
      </c>
      <c r="E178" s="70" t="s">
        <v>2</v>
      </c>
      <c r="F178" s="69" t="s">
        <v>3</v>
      </c>
      <c r="G178" s="70" t="s">
        <v>4</v>
      </c>
      <c r="H178" s="69" t="s">
        <v>230</v>
      </c>
      <c r="I178" s="71" t="s">
        <v>231</v>
      </c>
      <c r="J178" s="71" t="s">
        <v>5</v>
      </c>
      <c r="K178" s="71" t="s">
        <v>233</v>
      </c>
      <c r="L178" s="71" t="s">
        <v>235</v>
      </c>
      <c r="M178" s="167" t="s">
        <v>248</v>
      </c>
      <c r="N178" s="143"/>
      <c r="O178" s="143"/>
      <c r="P178" s="69" t="s">
        <v>1</v>
      </c>
      <c r="Q178" s="69" t="s">
        <v>247</v>
      </c>
      <c r="R178" s="69" t="s">
        <v>229</v>
      </c>
      <c r="S178" s="70" t="s">
        <v>2</v>
      </c>
      <c r="T178" s="69" t="s">
        <v>3</v>
      </c>
      <c r="U178" s="70" t="s">
        <v>4</v>
      </c>
      <c r="V178" s="69" t="s">
        <v>230</v>
      </c>
      <c r="W178" s="71" t="s">
        <v>231</v>
      </c>
      <c r="X178" s="71" t="s">
        <v>5</v>
      </c>
      <c r="Y178" s="71" t="s">
        <v>233</v>
      </c>
      <c r="Z178" s="71" t="s">
        <v>235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7">
        <f>IF(SUM(L179:L200)&gt;0,ROUND(SUM(K179:K200)/SUM(L179:L200),2),0)</f>
        <v>0</v>
      </c>
      <c r="L201" s="188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236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245</v>
      </c>
      <c r="B205" s="189"/>
      <c r="C205" s="190"/>
      <c r="D205" s="190"/>
      <c r="E205" s="191"/>
      <c r="F205" s="165"/>
      <c r="G205" s="192" t="s">
        <v>246</v>
      </c>
      <c r="H205" s="193"/>
      <c r="I205" s="194"/>
      <c r="J205" s="195"/>
      <c r="K205" s="195"/>
      <c r="L205" s="196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237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232</v>
      </c>
      <c r="L206" s="86" t="s">
        <v>234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232</v>
      </c>
      <c r="Z206" s="86" t="s">
        <v>234</v>
      </c>
      <c r="AA206" s="170"/>
    </row>
    <row r="207" spans="1:27" ht="18" customHeight="1" thickBot="1">
      <c r="A207" s="68" t="s">
        <v>238</v>
      </c>
      <c r="B207" s="69" t="s">
        <v>1</v>
      </c>
      <c r="C207" s="69" t="s">
        <v>247</v>
      </c>
      <c r="D207" s="69" t="s">
        <v>229</v>
      </c>
      <c r="E207" s="70" t="s">
        <v>2</v>
      </c>
      <c r="F207" s="69" t="s">
        <v>3</v>
      </c>
      <c r="G207" s="70" t="s">
        <v>4</v>
      </c>
      <c r="H207" s="69" t="s">
        <v>230</v>
      </c>
      <c r="I207" s="71" t="s">
        <v>231</v>
      </c>
      <c r="J207" s="71" t="s">
        <v>5</v>
      </c>
      <c r="K207" s="71" t="s">
        <v>233</v>
      </c>
      <c r="L207" s="71" t="s">
        <v>235</v>
      </c>
      <c r="M207" s="167" t="s">
        <v>248</v>
      </c>
      <c r="N207" s="143"/>
      <c r="O207" s="143"/>
      <c r="P207" s="69" t="s">
        <v>1</v>
      </c>
      <c r="Q207" s="69" t="s">
        <v>247</v>
      </c>
      <c r="R207" s="69" t="s">
        <v>229</v>
      </c>
      <c r="S207" s="70" t="s">
        <v>2</v>
      </c>
      <c r="T207" s="69" t="s">
        <v>3</v>
      </c>
      <c r="U207" s="70" t="s">
        <v>4</v>
      </c>
      <c r="V207" s="69" t="s">
        <v>230</v>
      </c>
      <c r="W207" s="71" t="s">
        <v>231</v>
      </c>
      <c r="X207" s="71" t="s">
        <v>5</v>
      </c>
      <c r="Y207" s="71" t="s">
        <v>233</v>
      </c>
      <c r="Z207" s="71" t="s">
        <v>235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7">
        <f>IF(SUM(L208:L229)&gt;0,ROUND(SUM(K208:K229)/SUM(L208:L229),2),0)</f>
        <v>0</v>
      </c>
      <c r="L230" s="188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236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245</v>
      </c>
      <c r="B234" s="189"/>
      <c r="C234" s="190"/>
      <c r="D234" s="190"/>
      <c r="E234" s="191"/>
      <c r="F234" s="165"/>
      <c r="G234" s="192" t="s">
        <v>246</v>
      </c>
      <c r="H234" s="193"/>
      <c r="I234" s="194"/>
      <c r="J234" s="195"/>
      <c r="K234" s="195"/>
      <c r="L234" s="196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237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232</v>
      </c>
      <c r="L235" s="86" t="s">
        <v>234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232</v>
      </c>
      <c r="Z235" s="86" t="s">
        <v>234</v>
      </c>
      <c r="AA235" s="170"/>
    </row>
    <row r="236" spans="1:27" ht="18" customHeight="1" thickBot="1">
      <c r="A236" s="68" t="s">
        <v>238</v>
      </c>
      <c r="B236" s="69" t="s">
        <v>1</v>
      </c>
      <c r="C236" s="69" t="s">
        <v>247</v>
      </c>
      <c r="D236" s="69" t="s">
        <v>229</v>
      </c>
      <c r="E236" s="70" t="s">
        <v>2</v>
      </c>
      <c r="F236" s="69" t="s">
        <v>3</v>
      </c>
      <c r="G236" s="70" t="s">
        <v>4</v>
      </c>
      <c r="H236" s="69" t="s">
        <v>230</v>
      </c>
      <c r="I236" s="71" t="s">
        <v>231</v>
      </c>
      <c r="J236" s="71" t="s">
        <v>5</v>
      </c>
      <c r="K236" s="71" t="s">
        <v>233</v>
      </c>
      <c r="L236" s="71" t="s">
        <v>235</v>
      </c>
      <c r="M236" s="167" t="s">
        <v>248</v>
      </c>
      <c r="N236" s="143"/>
      <c r="O236" s="143"/>
      <c r="P236" s="69" t="s">
        <v>1</v>
      </c>
      <c r="Q236" s="69" t="s">
        <v>247</v>
      </c>
      <c r="R236" s="69" t="s">
        <v>229</v>
      </c>
      <c r="S236" s="70" t="s">
        <v>2</v>
      </c>
      <c r="T236" s="69" t="s">
        <v>3</v>
      </c>
      <c r="U236" s="70" t="s">
        <v>4</v>
      </c>
      <c r="V236" s="69" t="s">
        <v>230</v>
      </c>
      <c r="W236" s="71" t="s">
        <v>231</v>
      </c>
      <c r="X236" s="71" t="s">
        <v>5</v>
      </c>
      <c r="Y236" s="71" t="s">
        <v>233</v>
      </c>
      <c r="Z236" s="71" t="s">
        <v>235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7">
        <f>IF(SUM(L237:L258)&gt;0,ROUND(SUM(K237:K258)/SUM(L237:L258),2),0)</f>
        <v>0</v>
      </c>
      <c r="L259" s="188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236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245</v>
      </c>
      <c r="B263" s="189"/>
      <c r="C263" s="190"/>
      <c r="D263" s="190"/>
      <c r="E263" s="191"/>
      <c r="F263" s="165"/>
      <c r="G263" s="192" t="s">
        <v>246</v>
      </c>
      <c r="H263" s="193"/>
      <c r="I263" s="194"/>
      <c r="J263" s="195"/>
      <c r="K263" s="195"/>
      <c r="L263" s="196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237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232</v>
      </c>
      <c r="L264" s="86" t="s">
        <v>234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232</v>
      </c>
      <c r="Z264" s="86" t="s">
        <v>234</v>
      </c>
      <c r="AA264" s="170"/>
    </row>
    <row r="265" spans="1:27" ht="18" customHeight="1" thickBot="1">
      <c r="A265" s="68" t="s">
        <v>238</v>
      </c>
      <c r="B265" s="69" t="s">
        <v>1</v>
      </c>
      <c r="C265" s="69" t="s">
        <v>247</v>
      </c>
      <c r="D265" s="69" t="s">
        <v>229</v>
      </c>
      <c r="E265" s="70" t="s">
        <v>2</v>
      </c>
      <c r="F265" s="69" t="s">
        <v>3</v>
      </c>
      <c r="G265" s="70" t="s">
        <v>4</v>
      </c>
      <c r="H265" s="69" t="s">
        <v>230</v>
      </c>
      <c r="I265" s="71" t="s">
        <v>231</v>
      </c>
      <c r="J265" s="71" t="s">
        <v>5</v>
      </c>
      <c r="K265" s="71" t="s">
        <v>233</v>
      </c>
      <c r="L265" s="71" t="s">
        <v>235</v>
      </c>
      <c r="M265" s="167" t="s">
        <v>248</v>
      </c>
      <c r="N265" s="143"/>
      <c r="O265" s="143"/>
      <c r="P265" s="69" t="s">
        <v>1</v>
      </c>
      <c r="Q265" s="69" t="s">
        <v>247</v>
      </c>
      <c r="R265" s="69" t="s">
        <v>229</v>
      </c>
      <c r="S265" s="70" t="s">
        <v>2</v>
      </c>
      <c r="T265" s="69" t="s">
        <v>3</v>
      </c>
      <c r="U265" s="70" t="s">
        <v>4</v>
      </c>
      <c r="V265" s="69" t="s">
        <v>230</v>
      </c>
      <c r="W265" s="71" t="s">
        <v>231</v>
      </c>
      <c r="X265" s="71" t="s">
        <v>5</v>
      </c>
      <c r="Y265" s="71" t="s">
        <v>233</v>
      </c>
      <c r="Z265" s="71" t="s">
        <v>235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7">
        <f>IF(SUM(L266:L287)&gt;0,ROUND(SUM(K266:K287)/SUM(L266:L287),2),0)</f>
        <v>0</v>
      </c>
      <c r="L288" s="188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236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245</v>
      </c>
      <c r="B292" s="189"/>
      <c r="C292" s="190"/>
      <c r="D292" s="190"/>
      <c r="E292" s="191"/>
      <c r="F292" s="165"/>
      <c r="G292" s="192" t="s">
        <v>246</v>
      </c>
      <c r="H292" s="193"/>
      <c r="I292" s="194"/>
      <c r="J292" s="195"/>
      <c r="K292" s="195"/>
      <c r="L292" s="196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237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232</v>
      </c>
      <c r="L293" s="86" t="s">
        <v>234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232</v>
      </c>
      <c r="Z293" s="86" t="s">
        <v>234</v>
      </c>
      <c r="AA293" s="170"/>
    </row>
    <row r="294" spans="1:27" ht="18" customHeight="1" thickBot="1">
      <c r="A294" s="68" t="s">
        <v>238</v>
      </c>
      <c r="B294" s="69" t="s">
        <v>1</v>
      </c>
      <c r="C294" s="69" t="s">
        <v>247</v>
      </c>
      <c r="D294" s="69" t="s">
        <v>229</v>
      </c>
      <c r="E294" s="70" t="s">
        <v>2</v>
      </c>
      <c r="F294" s="69" t="s">
        <v>3</v>
      </c>
      <c r="G294" s="70" t="s">
        <v>4</v>
      </c>
      <c r="H294" s="69" t="s">
        <v>230</v>
      </c>
      <c r="I294" s="71" t="s">
        <v>231</v>
      </c>
      <c r="J294" s="71" t="s">
        <v>5</v>
      </c>
      <c r="K294" s="71" t="s">
        <v>233</v>
      </c>
      <c r="L294" s="71" t="s">
        <v>235</v>
      </c>
      <c r="M294" s="167" t="s">
        <v>248</v>
      </c>
      <c r="N294" s="143"/>
      <c r="O294" s="143"/>
      <c r="P294" s="69" t="s">
        <v>1</v>
      </c>
      <c r="Q294" s="69" t="s">
        <v>247</v>
      </c>
      <c r="R294" s="69" t="s">
        <v>229</v>
      </c>
      <c r="S294" s="70" t="s">
        <v>2</v>
      </c>
      <c r="T294" s="69" t="s">
        <v>3</v>
      </c>
      <c r="U294" s="70" t="s">
        <v>4</v>
      </c>
      <c r="V294" s="69" t="s">
        <v>230</v>
      </c>
      <c r="W294" s="71" t="s">
        <v>231</v>
      </c>
      <c r="X294" s="71" t="s">
        <v>5</v>
      </c>
      <c r="Y294" s="71" t="s">
        <v>233</v>
      </c>
      <c r="Z294" s="71" t="s">
        <v>235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7">
        <f>IF(SUM(L295:L316)&gt;0,ROUND(SUM(K295:K316)/SUM(L295:L316),2),0)</f>
        <v>0</v>
      </c>
      <c r="L317" s="188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236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245</v>
      </c>
      <c r="B321" s="189"/>
      <c r="C321" s="190"/>
      <c r="D321" s="190"/>
      <c r="E321" s="191"/>
      <c r="F321" s="165"/>
      <c r="G321" s="192" t="s">
        <v>246</v>
      </c>
      <c r="H321" s="193"/>
      <c r="I321" s="194"/>
      <c r="J321" s="195"/>
      <c r="K321" s="195"/>
      <c r="L321" s="196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237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232</v>
      </c>
      <c r="L322" s="86" t="s">
        <v>234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232</v>
      </c>
      <c r="Z322" s="86" t="s">
        <v>234</v>
      </c>
      <c r="AA322" s="170"/>
    </row>
    <row r="323" spans="1:27" ht="18" customHeight="1" thickBot="1">
      <c r="A323" s="68" t="s">
        <v>238</v>
      </c>
      <c r="B323" s="69" t="s">
        <v>1</v>
      </c>
      <c r="C323" s="69" t="s">
        <v>247</v>
      </c>
      <c r="D323" s="69" t="s">
        <v>229</v>
      </c>
      <c r="E323" s="70" t="s">
        <v>2</v>
      </c>
      <c r="F323" s="69" t="s">
        <v>3</v>
      </c>
      <c r="G323" s="70" t="s">
        <v>4</v>
      </c>
      <c r="H323" s="69" t="s">
        <v>230</v>
      </c>
      <c r="I323" s="71" t="s">
        <v>231</v>
      </c>
      <c r="J323" s="71" t="s">
        <v>5</v>
      </c>
      <c r="K323" s="71" t="s">
        <v>233</v>
      </c>
      <c r="L323" s="71" t="s">
        <v>235</v>
      </c>
      <c r="M323" s="167" t="s">
        <v>248</v>
      </c>
      <c r="N323" s="143"/>
      <c r="O323" s="143"/>
      <c r="P323" s="69" t="s">
        <v>1</v>
      </c>
      <c r="Q323" s="69" t="s">
        <v>247</v>
      </c>
      <c r="R323" s="69" t="s">
        <v>229</v>
      </c>
      <c r="S323" s="70" t="s">
        <v>2</v>
      </c>
      <c r="T323" s="69" t="s">
        <v>3</v>
      </c>
      <c r="U323" s="70" t="s">
        <v>4</v>
      </c>
      <c r="V323" s="69" t="s">
        <v>230</v>
      </c>
      <c r="W323" s="71" t="s">
        <v>231</v>
      </c>
      <c r="X323" s="71" t="s">
        <v>5</v>
      </c>
      <c r="Y323" s="71" t="s">
        <v>233</v>
      </c>
      <c r="Z323" s="71" t="s">
        <v>235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7">
        <f>IF(SUM(L324:L345)&gt;0,ROUND(SUM(K324:K345)/SUM(L324:L345),2),0)</f>
        <v>0</v>
      </c>
      <c r="L346" s="188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236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K288:L288"/>
    <mergeCell ref="B292:E292"/>
    <mergeCell ref="G292:H292"/>
    <mergeCell ref="I292:L292"/>
    <mergeCell ref="K346:L346"/>
    <mergeCell ref="K317:L317"/>
    <mergeCell ref="B321:E321"/>
    <mergeCell ref="G321:H321"/>
    <mergeCell ref="I321:L321"/>
    <mergeCell ref="G234:H234"/>
    <mergeCell ref="I234:L234"/>
    <mergeCell ref="K259:L259"/>
    <mergeCell ref="B263:E263"/>
    <mergeCell ref="G263:H263"/>
    <mergeCell ref="I263:L263"/>
    <mergeCell ref="K172:L172"/>
    <mergeCell ref="B176:E176"/>
    <mergeCell ref="G176:H176"/>
    <mergeCell ref="I176:L176"/>
    <mergeCell ref="K114:L114"/>
    <mergeCell ref="B118:E118"/>
    <mergeCell ref="G118:H118"/>
    <mergeCell ref="G60:H60"/>
    <mergeCell ref="I60:L60"/>
    <mergeCell ref="K85:L85"/>
    <mergeCell ref="B89:E89"/>
    <mergeCell ref="G89:H89"/>
    <mergeCell ref="I89:L89"/>
    <mergeCell ref="I118:L118"/>
    <mergeCell ref="B3:E3"/>
    <mergeCell ref="B31:E31"/>
    <mergeCell ref="G31:H31"/>
    <mergeCell ref="I31:L31"/>
    <mergeCell ref="K28:L28"/>
    <mergeCell ref="I3:L3"/>
    <mergeCell ref="G3:H3"/>
    <mergeCell ref="K56:L56"/>
    <mergeCell ref="B60:E60"/>
    <mergeCell ref="K230:L230"/>
    <mergeCell ref="B234:E234"/>
    <mergeCell ref="K143:L143"/>
    <mergeCell ref="B147:E147"/>
    <mergeCell ref="K201:L201"/>
    <mergeCell ref="B205:E205"/>
    <mergeCell ref="G205:H205"/>
    <mergeCell ref="I205:L205"/>
    <mergeCell ref="G147:H147"/>
    <mergeCell ref="I147:L147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zoomScalePageLayoutView="0" workbookViewId="0" topLeftCell="A1">
      <selection activeCell="Q23" sqref="Q2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Sheet'!C10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243</v>
      </c>
      <c r="H2" s="30"/>
      <c r="I2" s="175" t="s">
        <v>250</v>
      </c>
      <c r="J2" s="137"/>
      <c r="K2" s="137"/>
      <c r="L2" s="137"/>
      <c r="M2" s="137" t="s">
        <v>242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241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240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password="C9C9"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37"/>
      <c r="M2" s="182" t="s">
        <v>244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241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240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243</v>
      </c>
      <c r="H2" s="30"/>
      <c r="I2" s="175" t="s">
        <v>250</v>
      </c>
      <c r="J2" s="137"/>
      <c r="K2" s="137"/>
      <c r="L2" s="127"/>
      <c r="M2" s="127" t="s">
        <v>242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241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 aca="true" t="shared" si="0" ref="M4:M37"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 t="shared" si="0"/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 t="shared" si="0"/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 t="shared" si="0"/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 t="shared" si="0"/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 t="shared" si="0"/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 t="shared" si="0"/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 t="shared" si="0"/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 t="shared" si="0"/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 t="shared" si="0"/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 t="shared" si="0"/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 t="shared" si="0"/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 t="shared" si="0"/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 t="shared" si="0"/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 t="shared" si="0"/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 t="shared" si="0"/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 t="shared" si="0"/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 t="shared" si="0"/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 t="shared" si="0"/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 t="shared" si="0"/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 t="shared" si="0"/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 t="shared" si="0"/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 t="shared" si="0"/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 t="shared" si="0"/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 t="shared" si="0"/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 t="shared" si="0"/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 t="shared" si="0"/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 t="shared" si="0"/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 t="shared" si="0"/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 t="shared" si="0"/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 t="shared" si="0"/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 t="shared" si="0"/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 t="shared" si="0"/>
        <v>0</v>
      </c>
      <c r="N36" s="128"/>
      <c r="O36" s="128"/>
      <c r="P36" s="135"/>
      <c r="Q36" s="135"/>
      <c r="R36" s="135"/>
    </row>
    <row r="37" spans="1:18" ht="15" customHeight="1" thickBot="1">
      <c r="A37" s="117"/>
      <c r="B37" s="22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35"/>
      <c r="Q37" s="135"/>
      <c r="R37" s="135"/>
    </row>
    <row r="38" spans="1:18" ht="15" customHeight="1" thickBot="1">
      <c r="A38" s="46"/>
      <c r="B38" s="46"/>
      <c r="C38" s="47" t="s">
        <v>19</v>
      </c>
      <c r="D38" s="48">
        <f>SUM(D3:D37)</f>
        <v>0</v>
      </c>
      <c r="E38" s="31"/>
      <c r="F38" s="111" t="s">
        <v>240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35"/>
      <c r="Q38" s="135"/>
      <c r="R38" s="135"/>
    </row>
    <row r="39" spans="1:18" ht="6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28"/>
      <c r="N39" s="128"/>
      <c r="O39" s="128"/>
      <c r="P39" s="135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35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35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35"/>
      <c r="Q42" s="135"/>
      <c r="R42" s="135"/>
    </row>
    <row r="43" spans="3:18" ht="15">
      <c r="C43" s="37"/>
      <c r="D43" s="73"/>
      <c r="L43" s="128"/>
      <c r="M43" s="128"/>
      <c r="N43" s="128"/>
      <c r="O43" s="128"/>
      <c r="P43" s="135"/>
      <c r="Q43" s="135"/>
      <c r="R43" s="135"/>
    </row>
    <row r="44" spans="3:18" ht="15">
      <c r="C44" s="37"/>
      <c r="D44" s="73"/>
      <c r="L44" s="128"/>
      <c r="M44" s="128"/>
      <c r="N44" s="128"/>
      <c r="O44" s="128"/>
      <c r="P44" s="135"/>
      <c r="Q44" s="135"/>
      <c r="R44" s="135"/>
    </row>
    <row r="45" spans="3:18" ht="15">
      <c r="C45" s="37"/>
      <c r="D45" s="73"/>
      <c r="L45" s="128"/>
      <c r="M45" s="128"/>
      <c r="N45" s="128"/>
      <c r="O45" s="128"/>
      <c r="P45" s="135"/>
      <c r="Q45" s="135"/>
      <c r="R45" s="135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TRAVEL CODE." sqref="A3:A37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allowBlank="1" showErrorMessage="1" errorTitle="ECOACODETRAVEL" error="ECOA CODE MUST BE A VALID TRAVEL CODE." sqref="B3:B37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27"/>
      <c r="M2" s="127" t="s">
        <v>242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241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240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Sheet'!C10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243</v>
      </c>
      <c r="H2" s="30"/>
      <c r="I2" s="175" t="s">
        <v>250</v>
      </c>
      <c r="J2" s="137"/>
      <c r="K2" s="137"/>
      <c r="L2" s="182"/>
      <c r="M2" s="182" t="s">
        <v>244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241</v>
      </c>
    </row>
    <row r="4" spans="1:13" ht="15" customHeight="1">
      <c r="A4" s="9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251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252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240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Kristy Carter</cp:lastModifiedBy>
  <cp:lastPrinted>2010-04-19T14:56:37Z</cp:lastPrinted>
  <dcterms:created xsi:type="dcterms:W3CDTF">2000-08-28T14:48:27Z</dcterms:created>
  <dcterms:modified xsi:type="dcterms:W3CDTF">2014-08-07T16:29:33Z</dcterms:modified>
  <cp:category/>
  <cp:version/>
  <cp:contentType/>
  <cp:contentStatus/>
</cp:coreProperties>
</file>